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0100" windowHeight="9216"/>
  </bookViews>
  <sheets>
    <sheet name="Table 2016"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'Table 2016'!$A$2:$AN$74</definedName>
    <definedName name="RegData">[1]W1_1990Data!$K$7:$L$7</definedName>
  </definedNames>
  <calcPr calcId="145621"/>
</workbook>
</file>

<file path=xl/calcChain.xml><?xml version="1.0" encoding="utf-8"?>
<calcChain xmlns="http://schemas.openxmlformats.org/spreadsheetml/2006/main">
  <c r="AM29" i="1" l="1"/>
  <c r="AK29" i="1"/>
  <c r="AI29" i="1"/>
  <c r="AG29" i="1"/>
  <c r="AE29" i="1"/>
  <c r="AC29" i="1"/>
  <c r="AA29" i="1"/>
  <c r="Y29" i="1"/>
  <c r="W29" i="1"/>
  <c r="U29" i="1"/>
  <c r="S29" i="1"/>
  <c r="Q29" i="1"/>
  <c r="O29" i="1"/>
  <c r="M29" i="1"/>
  <c r="K29" i="1"/>
  <c r="I29" i="1"/>
  <c r="G29" i="1"/>
  <c r="E29" i="1"/>
  <c r="C29" i="1"/>
</calcChain>
</file>

<file path=xl/sharedStrings.xml><?xml version="1.0" encoding="utf-8"?>
<sst xmlns="http://schemas.openxmlformats.org/spreadsheetml/2006/main" count="286" uniqueCount="48">
  <si>
    <t>Environmental Indicators and Selected Time Series</t>
  </si>
  <si>
    <t>Non-treated wastewater</t>
  </si>
  <si>
    <t>Choose a country from the following drop-down list:</t>
  </si>
  <si>
    <t>Andorra</t>
  </si>
  <si>
    <t>Country</t>
  </si>
  <si>
    <r>
      <t>1000 m</t>
    </r>
    <r>
      <rPr>
        <i/>
        <vertAlign val="superscript"/>
        <sz val="7"/>
        <rFont val="Arial"/>
        <family val="2"/>
      </rPr>
      <t>3</t>
    </r>
    <r>
      <rPr>
        <i/>
        <sz val="7"/>
        <rFont val="Arial"/>
        <family val="2"/>
      </rPr>
      <t>/day</t>
    </r>
  </si>
  <si>
    <t>...</t>
  </si>
  <si>
    <t>Belarus</t>
  </si>
  <si>
    <t>Bosnia and Herzegovina</t>
  </si>
  <si>
    <t>Chile</t>
  </si>
  <si>
    <t>Costa Rica</t>
  </si>
  <si>
    <t>Cuba</t>
  </si>
  <si>
    <t>El Salvador</t>
  </si>
  <si>
    <t>Ethiopia</t>
  </si>
  <si>
    <t>Georgia</t>
  </si>
  <si>
    <t>4,5</t>
  </si>
  <si>
    <t>Iraq</t>
  </si>
  <si>
    <t>…</t>
  </si>
  <si>
    <t>Kazakhstan</t>
  </si>
  <si>
    <t>Kyrgyzstan</t>
  </si>
  <si>
    <t>Monaco</t>
  </si>
  <si>
    <t>Panama</t>
  </si>
  <si>
    <t>Peru</t>
  </si>
  <si>
    <t>Qatar</t>
  </si>
  <si>
    <t>Republic of Moldova</t>
  </si>
  <si>
    <t>Serbia</t>
  </si>
  <si>
    <t>Singapore</t>
  </si>
  <si>
    <t>Sri Lanka</t>
  </si>
  <si>
    <t>Tunisia</t>
  </si>
  <si>
    <t>Ukraine</t>
  </si>
  <si>
    <t>Sources:</t>
  </si>
  <si>
    <t>Footnotes:</t>
  </si>
  <si>
    <t>Data refer to insufficiently purified water.</t>
  </si>
  <si>
    <t>Data refer to Addis Ababa city only.</t>
  </si>
  <si>
    <t>Data does not include treatment plants located on the territory of the Abkhazia region.</t>
  </si>
  <si>
    <t>Water which does not need treatment is not included.</t>
  </si>
  <si>
    <t>Wastewater collected by tankers and transported to open lagoons.</t>
  </si>
  <si>
    <t>Data refer to all districts excluding the districts of North and North Western provinces.</t>
  </si>
  <si>
    <t>Volume produced and connected to the public sewerage system.</t>
  </si>
  <si>
    <t>Definitions &amp; Technical notes:</t>
  </si>
  <si>
    <r>
      <t>Wastewater</t>
    </r>
    <r>
      <rPr>
        <sz val="8"/>
        <rFont val="Arial"/>
        <family val="2"/>
      </rPr>
      <t xml:space="preserve">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</si>
  <si>
    <r>
      <t>Non-treated wastewater</t>
    </r>
    <r>
      <rPr>
        <sz val="8"/>
        <rFont val="Arial"/>
        <family val="2"/>
      </rPr>
      <t xml:space="preserve"> corresponds to the wastewater that is not treated in urban wastewater treatment plants, other treatment plants or independent treatment facilities. </t>
    </r>
  </si>
  <si>
    <r>
      <t>1000m</t>
    </r>
    <r>
      <rPr>
        <vertAlign val="superscript"/>
        <sz val="8"/>
        <rFont val="Arial"/>
        <family val="2"/>
      </rPr>
      <t>3</t>
    </r>
    <r>
      <rPr>
        <sz val="8"/>
        <rFont val="Arial"/>
        <family val="2"/>
      </rPr>
      <t>/day = thousands of metres cubed per day.</t>
    </r>
  </si>
  <si>
    <t>… denotes no data available.</t>
  </si>
  <si>
    <t>Environmental Statistics Report for Iraq for the year 2008/ data source: Ministry of Municipalities and Public Works and the Mayoralty of Baghdad, the decrease in the amount of waste water produced is because the central treatment stations stopped because of maintenance work.</t>
  </si>
  <si>
    <r>
      <rPr>
        <sz val="8"/>
        <rFont val="Calibri"/>
        <family val="2"/>
        <scheme val="minor"/>
      </rPr>
      <t xml:space="preserve">Data collected from the UNSD/UNEP biennial Questionnaires on Environment Statistics, Water section. Questionnaires available at: </t>
    </r>
    <r>
      <rPr>
        <u/>
        <sz val="8"/>
        <color theme="10"/>
        <rFont val="Calibri"/>
        <family val="2"/>
        <scheme val="minor"/>
      </rPr>
      <t>http://unstats.un.org/unsd/environment/questionnaire.htm</t>
    </r>
    <r>
      <rPr>
        <sz val="8"/>
        <rFont val="Calibri"/>
        <family val="2"/>
        <scheme val="minor"/>
      </rPr>
      <t xml:space="preserve"> .</t>
    </r>
  </si>
  <si>
    <t>This was calculated by subtracting the amount of wastewater treated in urban treatment plant from the amount of wastewater generated.</t>
  </si>
  <si>
    <r>
      <t>Date of release:</t>
    </r>
    <r>
      <rPr>
        <sz val="12"/>
        <rFont val="Arial"/>
        <family val="2"/>
      </rPr>
      <t xml:space="preserve"> August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</si>
</sst>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9" x14ac:knownFonts="1">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b/>
      <sz val="9"/>
      <name val="Arial"/>
      <family val="2"/>
    </font>
    <font>
      <b/>
      <sz val="10"/>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1"/>
      <color theme="10"/>
      <name val="Calibri"/>
      <family val="2"/>
      <scheme val="minor"/>
    </font>
    <font>
      <u/>
      <sz val="8"/>
      <color theme="10"/>
      <name val="Calibri"/>
      <family val="2"/>
      <scheme val="minor"/>
    </font>
    <font>
      <sz val="8"/>
      <name val="Calibri"/>
      <family val="2"/>
      <scheme val="minor"/>
    </font>
    <font>
      <b/>
      <u/>
      <sz val="9"/>
      <name val="Arial"/>
      <family val="2"/>
    </font>
    <font>
      <b/>
      <u/>
      <sz val="8"/>
      <name val="Arial"/>
      <family val="2"/>
    </font>
    <font>
      <b/>
      <u/>
      <sz val="10"/>
      <name val="Arial"/>
      <family val="2"/>
    </font>
    <font>
      <b/>
      <i/>
      <u/>
      <sz val="10"/>
      <name val="Arial"/>
      <family val="2"/>
    </font>
    <font>
      <vertAlign val="superscript"/>
      <sz val="8"/>
      <name val="Arial"/>
      <family val="2"/>
    </font>
    <font>
      <u/>
      <sz val="10"/>
      <color indexed="12"/>
      <name val="Arial"/>
      <family val="2"/>
    </font>
    <font>
      <sz val="11"/>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1" fillId="0" borderId="0"/>
    <xf numFmtId="0" fontId="12" fillId="0" borderId="0"/>
    <xf numFmtId="0" fontId="12" fillId="0" borderId="0"/>
    <xf numFmtId="0" fontId="12" fillId="0" borderId="0"/>
    <xf numFmtId="0" fontId="39"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xf numFmtId="0" fontId="1" fillId="0" borderId="0"/>
    <xf numFmtId="0" fontId="1" fillId="0" borderId="0"/>
    <xf numFmtId="0" fontId="1" fillId="0" borderId="0"/>
    <xf numFmtId="0" fontId="1" fillId="0" borderId="0"/>
  </cellStyleXfs>
  <cellXfs count="168">
    <xf numFmtId="0" fontId="0" fillId="0" borderId="0" xfId="0"/>
    <xf numFmtId="0" fontId="1" fillId="0" borderId="0" xfId="1" applyProtection="1">
      <protection locked="0"/>
    </xf>
    <xf numFmtId="0" fontId="2" fillId="0" borderId="0" xfId="1" applyFont="1" applyProtection="1">
      <protection locked="0"/>
    </xf>
    <xf numFmtId="0" fontId="3" fillId="0" borderId="0" xfId="1" applyFont="1" applyAlignment="1" applyProtection="1">
      <alignment horizontal="left"/>
      <protection locked="0"/>
    </xf>
    <xf numFmtId="0" fontId="1" fillId="2" borderId="0" xfId="1" applyFont="1" applyFill="1" applyProtection="1">
      <protection locked="0"/>
    </xf>
    <xf numFmtId="0" fontId="3" fillId="2" borderId="0" xfId="1" applyFont="1" applyFill="1" applyAlignment="1" applyProtection="1">
      <alignment horizontal="left"/>
      <protection locked="0"/>
    </xf>
    <xf numFmtId="0" fontId="2" fillId="2" borderId="0" xfId="1" applyFont="1" applyFill="1" applyAlignment="1" applyProtection="1">
      <alignment horizontal="left"/>
      <protection locked="0"/>
    </xf>
    <xf numFmtId="0" fontId="2" fillId="2" borderId="0" xfId="1" applyFont="1" applyFill="1" applyProtection="1">
      <protection locked="0"/>
    </xf>
    <xf numFmtId="0" fontId="1" fillId="0" borderId="0" xfId="1" applyFont="1" applyProtection="1">
      <protection locked="0"/>
    </xf>
    <xf numFmtId="0" fontId="4" fillId="2" borderId="0" xfId="1" applyFont="1" applyFill="1" applyAlignment="1" applyProtection="1">
      <alignment horizontal="left"/>
      <protection hidden="1"/>
    </xf>
    <xf numFmtId="0" fontId="3" fillId="2" borderId="0" xfId="1" applyFont="1" applyFill="1" applyAlignment="1" applyProtection="1">
      <alignment horizontal="left"/>
      <protection hidden="1"/>
    </xf>
    <xf numFmtId="0" fontId="2" fillId="2" borderId="0" xfId="1" applyFont="1" applyFill="1" applyAlignment="1" applyProtection="1">
      <alignment horizontal="left"/>
      <protection hidden="1"/>
    </xf>
    <xf numFmtId="0" fontId="1" fillId="2" borderId="0" xfId="1" applyFont="1" applyFill="1" applyProtection="1">
      <protection hidden="1"/>
    </xf>
    <xf numFmtId="0" fontId="2" fillId="2" borderId="0" xfId="1" applyFont="1" applyFill="1" applyProtection="1">
      <protection hidden="1"/>
    </xf>
    <xf numFmtId="0" fontId="1" fillId="0" borderId="0" xfId="1" applyFont="1" applyProtection="1">
      <protection hidden="1"/>
    </xf>
    <xf numFmtId="0" fontId="5" fillId="2" borderId="0" xfId="1" applyFont="1" applyFill="1" applyProtection="1">
      <protection hidden="1"/>
    </xf>
    <xf numFmtId="0" fontId="6" fillId="2" borderId="0" xfId="1" applyFont="1" applyFill="1" applyProtection="1">
      <protection hidden="1"/>
    </xf>
    <xf numFmtId="164" fontId="2" fillId="2" borderId="0" xfId="1" applyNumberFormat="1" applyFont="1" applyFill="1" applyAlignment="1" applyProtection="1">
      <alignment horizontal="right"/>
      <protection hidden="1"/>
    </xf>
    <xf numFmtId="165" fontId="7" fillId="2" borderId="0" xfId="1" applyNumberFormat="1" applyFont="1" applyFill="1" applyAlignment="1" applyProtection="1">
      <alignment horizontal="right"/>
      <protection hidden="1"/>
    </xf>
    <xf numFmtId="0" fontId="7" fillId="2" borderId="0" xfId="1" applyFont="1" applyFill="1" applyAlignment="1" applyProtection="1">
      <alignment horizontal="right"/>
      <protection hidden="1"/>
    </xf>
    <xf numFmtId="0" fontId="8" fillId="2" borderId="0" xfId="1" applyFont="1" applyFill="1" applyProtection="1">
      <protection hidden="1"/>
    </xf>
    <xf numFmtId="49" fontId="9" fillId="2" borderId="0" xfId="1" applyNumberFormat="1" applyFont="1" applyFill="1" applyAlignment="1" applyProtection="1">
      <alignment horizontal="right"/>
      <protection hidden="1"/>
    </xf>
    <xf numFmtId="0" fontId="7" fillId="2" borderId="0" xfId="1" applyFont="1" applyFill="1" applyAlignment="1" applyProtection="1">
      <protection hidden="1"/>
    </xf>
    <xf numFmtId="49" fontId="2" fillId="2" borderId="0" xfId="1" applyNumberFormat="1" applyFont="1" applyFill="1" applyAlignment="1" applyProtection="1">
      <protection hidden="1"/>
    </xf>
    <xf numFmtId="49" fontId="2" fillId="0" borderId="0" xfId="1" applyNumberFormat="1" applyFont="1" applyAlignment="1" applyProtection="1">
      <protection hidden="1"/>
    </xf>
    <xf numFmtId="0" fontId="6" fillId="2" borderId="0" xfId="1" applyFont="1" applyFill="1" applyProtection="1">
      <protection locked="0"/>
    </xf>
    <xf numFmtId="0" fontId="11" fillId="2" borderId="0" xfId="1" applyFont="1" applyFill="1" applyProtection="1">
      <protection locked="0"/>
    </xf>
    <xf numFmtId="165" fontId="7" fillId="2" borderId="0" xfId="1" applyNumberFormat="1" applyFont="1" applyFill="1" applyAlignment="1" applyProtection="1">
      <alignment horizontal="right"/>
      <protection locked="0"/>
    </xf>
    <xf numFmtId="0" fontId="7" fillId="2" borderId="0" xfId="1" applyFont="1" applyFill="1" applyAlignment="1" applyProtection="1">
      <alignment horizontal="right"/>
      <protection locked="0"/>
    </xf>
    <xf numFmtId="0" fontId="8" fillId="2" borderId="0" xfId="1" applyFont="1" applyFill="1" applyProtection="1">
      <protection locked="0"/>
    </xf>
    <xf numFmtId="164" fontId="2" fillId="2" borderId="0" xfId="1" applyNumberFormat="1" applyFont="1" applyFill="1" applyAlignment="1" applyProtection="1">
      <alignment horizontal="right"/>
      <protection locked="0"/>
    </xf>
    <xf numFmtId="49" fontId="2" fillId="2" borderId="0" xfId="1" applyNumberFormat="1" applyFont="1" applyFill="1" applyAlignment="1" applyProtection="1">
      <protection locked="0"/>
    </xf>
    <xf numFmtId="49" fontId="2" fillId="0" borderId="0" xfId="1" applyNumberFormat="1" applyFont="1" applyAlignment="1" applyProtection="1">
      <protection locked="0"/>
    </xf>
    <xf numFmtId="166" fontId="13" fillId="4" borderId="4" xfId="2" applyNumberFormat="1" applyFont="1" applyFill="1" applyBorder="1" applyAlignment="1" applyProtection="1">
      <alignment horizontal="right" wrapText="1"/>
      <protection hidden="1"/>
    </xf>
    <xf numFmtId="166" fontId="13" fillId="4" borderId="5" xfId="2" applyNumberFormat="1" applyFont="1" applyFill="1" applyBorder="1" applyAlignment="1" applyProtection="1">
      <alignment horizontal="right" wrapText="1"/>
      <protection hidden="1"/>
    </xf>
    <xf numFmtId="0" fontId="1" fillId="4" borderId="5" xfId="1" applyFill="1" applyBorder="1" applyProtection="1">
      <protection hidden="1"/>
    </xf>
    <xf numFmtId="0" fontId="14" fillId="4" borderId="5" xfId="1" applyFont="1" applyFill="1" applyBorder="1" applyProtection="1">
      <protection hidden="1"/>
    </xf>
    <xf numFmtId="0" fontId="1" fillId="4" borderId="5" xfId="1" applyFont="1" applyFill="1" applyBorder="1" applyAlignment="1" applyProtection="1">
      <alignment horizontal="left" shrinkToFit="1"/>
      <protection hidden="1"/>
    </xf>
    <xf numFmtId="0" fontId="1" fillId="4" borderId="5" xfId="1" applyFont="1" applyFill="1" applyBorder="1" applyProtection="1">
      <protection hidden="1"/>
    </xf>
    <xf numFmtId="0" fontId="7" fillId="4" borderId="5" xfId="1" applyFont="1" applyFill="1" applyBorder="1" applyAlignment="1" applyProtection="1">
      <alignment horizontal="right"/>
      <protection hidden="1"/>
    </xf>
    <xf numFmtId="49" fontId="9" fillId="4" borderId="5" xfId="1" applyNumberFormat="1" applyFont="1" applyFill="1" applyBorder="1" applyAlignment="1" applyProtection="1">
      <alignment horizontal="right"/>
      <protection hidden="1"/>
    </xf>
    <xf numFmtId="0" fontId="8" fillId="4" borderId="5" xfId="1" applyFont="1" applyFill="1" applyBorder="1" applyProtection="1">
      <protection hidden="1"/>
    </xf>
    <xf numFmtId="0" fontId="7" fillId="4" borderId="5" xfId="1" applyFont="1" applyFill="1" applyBorder="1" applyAlignment="1" applyProtection="1">
      <protection hidden="1"/>
    </xf>
    <xf numFmtId="0" fontId="7" fillId="4" borderId="6" xfId="1" applyFont="1" applyFill="1" applyBorder="1" applyAlignment="1" applyProtection="1">
      <alignment horizontal="right"/>
      <protection hidden="1"/>
    </xf>
    <xf numFmtId="166" fontId="13" fillId="4" borderId="7" xfId="2" applyNumberFormat="1" applyFont="1" applyFill="1" applyBorder="1" applyAlignment="1" applyProtection="1">
      <alignment horizontal="right" wrapText="1"/>
      <protection hidden="1"/>
    </xf>
    <xf numFmtId="166" fontId="13" fillId="4" borderId="0" xfId="2" applyNumberFormat="1" applyFont="1" applyFill="1" applyBorder="1" applyAlignment="1" applyProtection="1">
      <alignment horizontal="right" wrapText="1"/>
      <protection hidden="1"/>
    </xf>
    <xf numFmtId="0" fontId="1" fillId="4" borderId="0" xfId="1" applyFill="1" applyBorder="1" applyProtection="1">
      <protection hidden="1"/>
    </xf>
    <xf numFmtId="0" fontId="14" fillId="4" borderId="0" xfId="1" applyFont="1" applyFill="1" applyBorder="1" applyProtection="1">
      <protection hidden="1"/>
    </xf>
    <xf numFmtId="167" fontId="2" fillId="4" borderId="0" xfId="1" applyNumberFormat="1" applyFont="1" applyFill="1" applyBorder="1" applyProtection="1">
      <protection hidden="1"/>
    </xf>
    <xf numFmtId="0" fontId="15" fillId="4" borderId="0" xfId="1" applyFont="1" applyFill="1" applyBorder="1" applyProtection="1">
      <protection hidden="1"/>
    </xf>
    <xf numFmtId="0" fontId="1" fillId="4" borderId="0" xfId="1" applyFont="1" applyFill="1" applyBorder="1" applyProtection="1">
      <protection hidden="1"/>
    </xf>
    <xf numFmtId="0" fontId="7" fillId="4" borderId="0" xfId="1" applyFont="1" applyFill="1" applyBorder="1" applyAlignment="1" applyProtection="1">
      <alignment horizontal="right"/>
      <protection hidden="1"/>
    </xf>
    <xf numFmtId="49" fontId="9" fillId="4" borderId="0" xfId="1" applyNumberFormat="1" applyFont="1" applyFill="1" applyBorder="1" applyAlignment="1" applyProtection="1">
      <alignment horizontal="right"/>
      <protection hidden="1"/>
    </xf>
    <xf numFmtId="0" fontId="8" fillId="4" borderId="0" xfId="1" applyFont="1" applyFill="1" applyBorder="1" applyProtection="1">
      <protection hidden="1"/>
    </xf>
    <xf numFmtId="0" fontId="7" fillId="4" borderId="0" xfId="1" applyFont="1" applyFill="1" applyBorder="1" applyAlignment="1" applyProtection="1">
      <protection hidden="1"/>
    </xf>
    <xf numFmtId="0" fontId="7" fillId="4" borderId="8" xfId="1" applyFont="1" applyFill="1" applyBorder="1" applyAlignment="1" applyProtection="1">
      <alignment horizontal="right"/>
      <protection hidden="1"/>
    </xf>
    <xf numFmtId="165" fontId="1" fillId="4" borderId="0" xfId="1" applyNumberFormat="1" applyFill="1" applyBorder="1" applyAlignment="1" applyProtection="1">
      <alignment horizontal="right"/>
      <protection hidden="1"/>
    </xf>
    <xf numFmtId="0" fontId="1" fillId="4" borderId="7" xfId="1" applyFont="1" applyFill="1" applyBorder="1" applyProtection="1">
      <protection hidden="1"/>
    </xf>
    <xf numFmtId="166" fontId="13" fillId="4" borderId="9" xfId="2" applyNumberFormat="1" applyFont="1" applyFill="1" applyBorder="1" applyAlignment="1" applyProtection="1">
      <alignment horizontal="right" wrapText="1"/>
      <protection hidden="1"/>
    </xf>
    <xf numFmtId="166" fontId="13" fillId="4" borderId="10" xfId="2" applyNumberFormat="1" applyFont="1" applyFill="1" applyBorder="1" applyAlignment="1" applyProtection="1">
      <alignment horizontal="right" wrapText="1"/>
      <protection hidden="1"/>
    </xf>
    <xf numFmtId="0" fontId="1" fillId="4" borderId="10" xfId="1" applyFill="1" applyBorder="1" applyProtection="1">
      <protection hidden="1"/>
    </xf>
    <xf numFmtId="0" fontId="14" fillId="4" borderId="10" xfId="1" applyFont="1" applyFill="1" applyBorder="1" applyProtection="1">
      <protection hidden="1"/>
    </xf>
    <xf numFmtId="0" fontId="15" fillId="4" borderId="10" xfId="1" applyFont="1" applyFill="1" applyBorder="1" applyProtection="1">
      <protection hidden="1"/>
    </xf>
    <xf numFmtId="0" fontId="1" fillId="4" borderId="10" xfId="1" applyFont="1" applyFill="1" applyBorder="1" applyProtection="1">
      <protection hidden="1"/>
    </xf>
    <xf numFmtId="0" fontId="7" fillId="4" borderId="10" xfId="1" applyFont="1" applyFill="1" applyBorder="1" applyAlignment="1" applyProtection="1">
      <alignment horizontal="right"/>
      <protection hidden="1"/>
    </xf>
    <xf numFmtId="49" fontId="9" fillId="4" borderId="10" xfId="1" applyNumberFormat="1" applyFont="1" applyFill="1" applyBorder="1" applyAlignment="1" applyProtection="1">
      <alignment horizontal="right"/>
      <protection hidden="1"/>
    </xf>
    <xf numFmtId="0" fontId="8" fillId="4" borderId="10" xfId="1" applyFont="1" applyFill="1" applyBorder="1" applyProtection="1">
      <protection hidden="1"/>
    </xf>
    <xf numFmtId="0" fontId="7" fillId="4" borderId="10" xfId="1" applyFont="1" applyFill="1" applyBorder="1" applyAlignment="1" applyProtection="1">
      <protection hidden="1"/>
    </xf>
    <xf numFmtId="0" fontId="7" fillId="4" borderId="11" xfId="1" applyFont="1" applyFill="1" applyBorder="1" applyAlignment="1" applyProtection="1">
      <alignment horizontal="right"/>
      <protection hidden="1"/>
    </xf>
    <xf numFmtId="166" fontId="16" fillId="2" borderId="5" xfId="2" applyNumberFormat="1" applyFont="1" applyFill="1" applyBorder="1" applyAlignment="1" applyProtection="1">
      <alignment horizontal="right" wrapText="1"/>
      <protection hidden="1"/>
    </xf>
    <xf numFmtId="0" fontId="17" fillId="2" borderId="5" xfId="1" applyFont="1" applyFill="1" applyBorder="1" applyProtection="1">
      <protection hidden="1"/>
    </xf>
    <xf numFmtId="167" fontId="16" fillId="2" borderId="5" xfId="1" applyNumberFormat="1" applyFont="1" applyFill="1" applyBorder="1" applyProtection="1">
      <protection hidden="1"/>
    </xf>
    <xf numFmtId="0" fontId="18" fillId="2" borderId="5" xfId="1" applyFont="1" applyFill="1" applyBorder="1" applyProtection="1">
      <protection hidden="1"/>
    </xf>
    <xf numFmtId="0" fontId="19" fillId="2" borderId="5" xfId="1" applyFont="1" applyFill="1" applyBorder="1" applyAlignment="1" applyProtection="1">
      <alignment horizontal="right"/>
      <protection hidden="1"/>
    </xf>
    <xf numFmtId="49" fontId="20" fillId="2" borderId="5" xfId="1" applyNumberFormat="1" applyFont="1" applyFill="1" applyBorder="1" applyAlignment="1" applyProtection="1">
      <alignment horizontal="right"/>
      <protection hidden="1"/>
    </xf>
    <xf numFmtId="0" fontId="21" fillId="2" borderId="5" xfId="1" applyFont="1" applyFill="1" applyBorder="1" applyProtection="1">
      <protection hidden="1"/>
    </xf>
    <xf numFmtId="0" fontId="19" fillId="2" borderId="5" xfId="1" applyFont="1" applyFill="1" applyBorder="1" applyAlignment="1" applyProtection="1">
      <protection hidden="1"/>
    </xf>
    <xf numFmtId="0" fontId="21" fillId="2" borderId="0" xfId="1" applyFont="1" applyFill="1" applyProtection="1">
      <protection hidden="1"/>
    </xf>
    <xf numFmtId="0" fontId="22" fillId="0" borderId="0" xfId="1" applyFont="1" applyProtection="1">
      <protection hidden="1"/>
    </xf>
    <xf numFmtId="0" fontId="23" fillId="0" borderId="0" xfId="1" applyFont="1" applyAlignment="1" applyProtection="1">
      <alignment horizontal="left"/>
      <protection hidden="1"/>
    </xf>
    <xf numFmtId="0" fontId="24" fillId="0" borderId="0" xfId="1" applyNumberFormat="1" applyFont="1" applyAlignment="1" applyProtection="1">
      <alignment horizontal="right" vertical="center" wrapText="1"/>
      <protection hidden="1"/>
    </xf>
    <xf numFmtId="0" fontId="23" fillId="0" borderId="0" xfId="1" applyFont="1" applyProtection="1">
      <protection hidden="1"/>
    </xf>
    <xf numFmtId="1" fontId="23" fillId="0" borderId="0" xfId="1" applyNumberFormat="1" applyFont="1" applyAlignment="1" applyProtection="1">
      <alignment horizontal="right"/>
      <protection hidden="1"/>
    </xf>
    <xf numFmtId="0" fontId="23" fillId="0" borderId="0" xfId="1" applyFont="1" applyAlignment="1" applyProtection="1">
      <alignment horizontal="right"/>
      <protection hidden="1"/>
    </xf>
    <xf numFmtId="0" fontId="25" fillId="0" borderId="0" xfId="1" applyFont="1" applyProtection="1">
      <protection hidden="1"/>
    </xf>
    <xf numFmtId="0" fontId="26" fillId="0" borderId="0" xfId="1" applyFont="1" applyAlignment="1" applyProtection="1">
      <alignment horizontal="right"/>
      <protection hidden="1"/>
    </xf>
    <xf numFmtId="49" fontId="25" fillId="0" borderId="0" xfId="1" applyNumberFormat="1" applyFont="1" applyFill="1" applyAlignment="1" applyProtection="1">
      <alignment horizontal="right"/>
      <protection hidden="1"/>
    </xf>
    <xf numFmtId="0" fontId="23" fillId="0" borderId="0" xfId="1" applyFont="1" applyAlignment="1" applyProtection="1">
      <protection hidden="1"/>
    </xf>
    <xf numFmtId="49" fontId="23" fillId="0" borderId="0" xfId="1" applyNumberFormat="1" applyFont="1" applyAlignment="1" applyProtection="1">
      <protection hidden="1"/>
    </xf>
    <xf numFmtId="49" fontId="24" fillId="0" borderId="0" xfId="1" applyNumberFormat="1" applyFont="1" applyAlignment="1" applyProtection="1">
      <protection hidden="1"/>
    </xf>
    <xf numFmtId="0" fontId="22" fillId="0" borderId="0" xfId="1" applyFont="1" applyFill="1" applyAlignment="1" applyProtection="1">
      <alignment vertical="center"/>
      <protection hidden="1"/>
    </xf>
    <xf numFmtId="1" fontId="23" fillId="0" borderId="0" xfId="1" applyNumberFormat="1" applyFont="1" applyFill="1" applyAlignment="1" applyProtection="1">
      <alignment vertical="center" wrapText="1"/>
      <protection hidden="1"/>
    </xf>
    <xf numFmtId="1" fontId="23" fillId="0" borderId="0" xfId="1" applyNumberFormat="1" applyFont="1" applyFill="1" applyAlignment="1" applyProtection="1">
      <alignment horizontal="left" vertical="center" wrapText="1"/>
      <protection hidden="1"/>
    </xf>
    <xf numFmtId="0" fontId="23" fillId="0" borderId="0" xfId="1" applyFont="1" applyFill="1" applyProtection="1">
      <protection hidden="1"/>
    </xf>
    <xf numFmtId="0" fontId="25" fillId="0" borderId="0" xfId="1" applyFont="1" applyAlignment="1" applyProtection="1">
      <alignment horizontal="left"/>
      <protection hidden="1"/>
    </xf>
    <xf numFmtId="0" fontId="26" fillId="0" borderId="0" xfId="1" applyFont="1" applyProtection="1">
      <protection hidden="1"/>
    </xf>
    <xf numFmtId="0" fontId="27" fillId="0" borderId="0" xfId="1" applyFont="1" applyFill="1" applyAlignment="1" applyProtection="1">
      <alignment horizontal="left" vertical="center"/>
      <protection locked="0"/>
    </xf>
    <xf numFmtId="2" fontId="28" fillId="5" borderId="0" xfId="3" applyNumberFormat="1" applyFont="1" applyFill="1" applyBorder="1" applyAlignment="1" applyProtection="1">
      <alignment horizontal="left" vertical="center"/>
      <protection locked="0"/>
    </xf>
    <xf numFmtId="0" fontId="29" fillId="5" borderId="0" xfId="1" applyNumberFormat="1" applyFont="1" applyFill="1" applyAlignment="1" applyProtection="1">
      <alignment horizontal="right" vertical="center" wrapText="1"/>
      <protection locked="0"/>
    </xf>
    <xf numFmtId="0" fontId="30" fillId="5" borderId="0" xfId="1" applyNumberFormat="1" applyFont="1" applyFill="1" applyAlignment="1" applyProtection="1">
      <alignment horizontal="left" vertical="center" wrapText="1"/>
      <protection locked="0"/>
    </xf>
    <xf numFmtId="0" fontId="3" fillId="5" borderId="0" xfId="1" applyNumberFormat="1" applyFont="1" applyFill="1" applyAlignment="1" applyProtection="1">
      <alignment horizontal="left"/>
      <protection locked="0"/>
    </xf>
    <xf numFmtId="0" fontId="3" fillId="5" borderId="0" xfId="1" applyFont="1" applyFill="1" applyAlignment="1" applyProtection="1">
      <alignment horizontal="left"/>
      <protection locked="0"/>
    </xf>
    <xf numFmtId="0" fontId="13" fillId="6" borderId="0" xfId="4" applyFont="1" applyFill="1" applyBorder="1" applyAlignment="1" applyProtection="1">
      <alignment horizontal="center"/>
      <protection locked="0"/>
    </xf>
    <xf numFmtId="0" fontId="13" fillId="7" borderId="0" xfId="4" applyFont="1" applyFill="1" applyBorder="1" applyAlignment="1" applyProtection="1">
      <alignment wrapText="1"/>
      <protection locked="0"/>
    </xf>
    <xf numFmtId="168" fontId="13" fillId="7" borderId="0" xfId="4" applyNumberFormat="1" applyFont="1" applyFill="1" applyBorder="1" applyAlignment="1" applyProtection="1">
      <alignment horizontal="right" wrapText="1"/>
      <protection locked="0"/>
    </xf>
    <xf numFmtId="168" fontId="33" fillId="7" borderId="0" xfId="4" applyNumberFormat="1" applyFont="1" applyFill="1" applyBorder="1" applyAlignment="1" applyProtection="1">
      <alignment horizontal="left" wrapText="1"/>
      <protection locked="0"/>
    </xf>
    <xf numFmtId="0" fontId="3" fillId="7" borderId="0" xfId="1" applyFont="1" applyFill="1" applyAlignment="1" applyProtection="1">
      <alignment horizontal="left"/>
      <protection locked="0"/>
    </xf>
    <xf numFmtId="0" fontId="2" fillId="7" borderId="0" xfId="4" applyFont="1" applyFill="1" applyBorder="1" applyAlignment="1" applyProtection="1">
      <alignment wrapText="1"/>
      <protection locked="0"/>
    </xf>
    <xf numFmtId="168" fontId="2" fillId="7" borderId="0" xfId="4" applyNumberFormat="1" applyFont="1" applyFill="1" applyBorder="1" applyAlignment="1" applyProtection="1">
      <alignment horizontal="right" wrapText="1"/>
      <protection locked="0"/>
    </xf>
    <xf numFmtId="168" fontId="3" fillId="7" borderId="0" xfId="4" applyNumberFormat="1" applyFont="1" applyFill="1" applyBorder="1" applyAlignment="1" applyProtection="1">
      <alignment horizontal="left" wrapText="1"/>
      <protection locked="0"/>
    </xf>
    <xf numFmtId="0" fontId="1" fillId="0" borderId="0" xfId="1" applyFont="1" applyFill="1" applyProtection="1">
      <protection locked="0"/>
    </xf>
    <xf numFmtId="0" fontId="13" fillId="0" borderId="0" xfId="4" applyFont="1" applyFill="1" applyBorder="1" applyAlignment="1" applyProtection="1">
      <alignment wrapText="1"/>
      <protection locked="0"/>
    </xf>
    <xf numFmtId="168" fontId="13" fillId="0" borderId="0" xfId="4" applyNumberFormat="1" applyFont="1" applyFill="1" applyBorder="1" applyAlignment="1" applyProtection="1">
      <alignment horizontal="right" wrapText="1"/>
      <protection locked="0"/>
    </xf>
    <xf numFmtId="168" fontId="33" fillId="0" borderId="0" xfId="4" applyNumberFormat="1" applyFont="1" applyFill="1" applyBorder="1" applyAlignment="1" applyProtection="1">
      <alignment horizontal="left" wrapText="1"/>
      <protection locked="0"/>
    </xf>
    <xf numFmtId="0" fontId="3" fillId="0" borderId="0" xfId="1" applyFont="1" applyFill="1" applyAlignment="1" applyProtection="1">
      <alignment horizontal="left"/>
      <protection locked="0"/>
    </xf>
    <xf numFmtId="0" fontId="2" fillId="0" borderId="0" xfId="4" applyFont="1" applyFill="1" applyBorder="1" applyAlignment="1" applyProtection="1">
      <alignment wrapText="1"/>
      <protection locked="0"/>
    </xf>
    <xf numFmtId="168" fontId="2" fillId="0" borderId="0" xfId="4" applyNumberFormat="1" applyFont="1" applyFill="1" applyBorder="1" applyAlignment="1" applyProtection="1">
      <alignment horizontal="right" wrapText="1"/>
      <protection locked="0"/>
    </xf>
    <xf numFmtId="168" fontId="3" fillId="0" borderId="0" xfId="4" applyNumberFormat="1" applyFont="1" applyFill="1" applyBorder="1" applyAlignment="1" applyProtection="1">
      <alignment horizontal="left" wrapText="1"/>
      <protection locked="0"/>
    </xf>
    <xf numFmtId="0" fontId="1" fillId="0" borderId="0" xfId="1" applyFill="1" applyProtection="1">
      <protection locked="0"/>
    </xf>
    <xf numFmtId="0" fontId="13" fillId="8" borderId="0" xfId="4" applyFont="1" applyFill="1" applyBorder="1" applyAlignment="1" applyProtection="1">
      <alignment wrapText="1"/>
      <protection locked="0"/>
    </xf>
    <xf numFmtId="168" fontId="13" fillId="8" borderId="0" xfId="4" applyNumberFormat="1" applyFont="1" applyFill="1" applyBorder="1" applyAlignment="1" applyProtection="1">
      <alignment horizontal="right" wrapText="1"/>
      <protection locked="0"/>
    </xf>
    <xf numFmtId="168" fontId="33" fillId="8" borderId="0" xfId="4" applyNumberFormat="1" applyFont="1" applyFill="1" applyBorder="1" applyAlignment="1" applyProtection="1">
      <alignment horizontal="left" wrapText="1"/>
      <protection locked="0"/>
    </xf>
    <xf numFmtId="0" fontId="3" fillId="6" borderId="0" xfId="1" applyFont="1" applyFill="1" applyAlignment="1" applyProtection="1">
      <alignment horizontal="left"/>
      <protection locked="0"/>
    </xf>
    <xf numFmtId="0" fontId="34" fillId="0" borderId="0" xfId="1" applyFont="1" applyAlignment="1" applyProtection="1">
      <alignment horizontal="left"/>
      <protection locked="0"/>
    </xf>
    <xf numFmtId="0" fontId="35" fillId="0" borderId="0" xfId="1" applyFont="1" applyAlignment="1" applyProtection="1">
      <alignment horizontal="left"/>
      <protection locked="0"/>
    </xf>
    <xf numFmtId="0" fontId="36" fillId="0" borderId="0" xfId="1" applyFont="1" applyAlignment="1" applyProtection="1">
      <alignment horizontal="left"/>
      <protection locked="0"/>
    </xf>
    <xf numFmtId="166" fontId="35" fillId="0" borderId="0" xfId="1" applyNumberFormat="1" applyFont="1" applyAlignment="1" applyProtection="1">
      <alignment horizontal="left"/>
      <protection locked="0"/>
    </xf>
    <xf numFmtId="166" fontId="36" fillId="0" borderId="0" xfId="1" applyNumberFormat="1" applyFont="1" applyAlignment="1" applyProtection="1">
      <alignment horizontal="left"/>
      <protection locked="0"/>
    </xf>
    <xf numFmtId="0" fontId="37" fillId="0" borderId="0" xfId="1" applyFont="1" applyProtection="1">
      <protection locked="0"/>
    </xf>
    <xf numFmtId="0" fontId="34" fillId="0" borderId="0" xfId="1" applyFont="1" applyAlignment="1" applyProtection="1">
      <alignment horizontal="left" wrapText="1"/>
      <protection locked="0"/>
    </xf>
    <xf numFmtId="0" fontId="38" fillId="0" borderId="0" xfId="1" applyFont="1" applyAlignment="1" applyProtection="1">
      <alignment horizontal="left" wrapText="1"/>
      <protection locked="0"/>
    </xf>
    <xf numFmtId="49" fontId="2" fillId="0" borderId="0" xfId="1" applyNumberFormat="1" applyFont="1" applyBorder="1" applyAlignment="1" applyProtection="1">
      <protection locked="0"/>
    </xf>
    <xf numFmtId="166" fontId="2" fillId="0" borderId="0" xfId="1" applyNumberFormat="1" applyFont="1" applyBorder="1" applyAlignment="1" applyProtection="1">
      <protection locked="0"/>
    </xf>
    <xf numFmtId="49" fontId="7" fillId="0" borderId="0" xfId="1" applyNumberFormat="1" applyFont="1" applyBorder="1" applyAlignment="1" applyProtection="1">
      <protection locked="0"/>
    </xf>
    <xf numFmtId="49" fontId="7" fillId="0" borderId="0" xfId="1" applyNumberFormat="1" applyFont="1" applyAlignment="1" applyProtection="1">
      <protection locked="0"/>
    </xf>
    <xf numFmtId="0" fontId="8" fillId="0" borderId="0" xfId="1" applyFont="1" applyProtection="1">
      <protection locked="0"/>
    </xf>
    <xf numFmtId="0" fontId="42" fillId="0" borderId="0" xfId="1" applyFont="1" applyAlignment="1" applyProtection="1">
      <alignment wrapText="1"/>
      <protection locked="0"/>
    </xf>
    <xf numFmtId="0" fontId="43" fillId="0" borderId="0" xfId="1" applyFont="1" applyAlignment="1" applyProtection="1">
      <alignment wrapText="1"/>
      <protection locked="0"/>
    </xf>
    <xf numFmtId="166" fontId="44" fillId="0" borderId="0" xfId="1" applyNumberFormat="1" applyFont="1" applyAlignment="1" applyProtection="1">
      <alignment wrapText="1"/>
      <protection locked="0"/>
    </xf>
    <xf numFmtId="0" fontId="44" fillId="0" borderId="0" xfId="1" applyFont="1" applyAlignment="1" applyProtection="1">
      <alignment wrapText="1"/>
      <protection locked="0"/>
    </xf>
    <xf numFmtId="0" fontId="44" fillId="0" borderId="0" xfId="1" applyFont="1" applyProtection="1">
      <protection locked="0"/>
    </xf>
    <xf numFmtId="0" fontId="45" fillId="0" borderId="0" xfId="1" applyFont="1" applyProtection="1">
      <protection locked="0"/>
    </xf>
    <xf numFmtId="0" fontId="13" fillId="0" borderId="0" xfId="3" applyFont="1" applyFill="1" applyBorder="1" applyAlignment="1">
      <alignment vertical="top" wrapText="1"/>
    </xf>
    <xf numFmtId="0" fontId="13" fillId="0" borderId="0" xfId="3" applyFont="1" applyFill="1" applyBorder="1" applyAlignment="1">
      <alignment wrapText="1"/>
    </xf>
    <xf numFmtId="0" fontId="1" fillId="0" borderId="0" xfId="1"/>
    <xf numFmtId="0" fontId="2" fillId="0" borderId="0" xfId="1" applyFont="1" applyAlignment="1" applyProtection="1">
      <alignment horizontal="right"/>
      <protection locked="0"/>
    </xf>
    <xf numFmtId="0" fontId="42" fillId="0" borderId="0" xfId="1" applyFont="1" applyAlignment="1" applyProtection="1">
      <alignment horizontal="left"/>
      <protection locked="0"/>
    </xf>
    <xf numFmtId="0" fontId="1" fillId="0" borderId="0" xfId="1" applyFont="1" applyAlignment="1" applyProtection="1">
      <alignment horizontal="left"/>
      <protection locked="0"/>
    </xf>
    <xf numFmtId="166" fontId="1" fillId="0" borderId="0" xfId="1" applyNumberFormat="1" applyFont="1" applyAlignment="1" applyProtection="1">
      <alignment horizontal="left"/>
      <protection locked="0"/>
    </xf>
    <xf numFmtId="0" fontId="31" fillId="0" borderId="0" xfId="1" applyFont="1" applyAlignment="1" applyProtection="1">
      <alignment horizontal="left"/>
      <protection locked="0"/>
    </xf>
    <xf numFmtId="166" fontId="8" fillId="0" borderId="0" xfId="1" applyNumberFormat="1" applyFont="1" applyAlignment="1" applyProtection="1">
      <alignment horizontal="left"/>
      <protection locked="0"/>
    </xf>
    <xf numFmtId="165" fontId="2" fillId="0" borderId="0" xfId="1" applyNumberFormat="1" applyFont="1" applyAlignment="1" applyProtection="1">
      <alignment horizontal="right"/>
      <protection locked="0"/>
    </xf>
    <xf numFmtId="0" fontId="8" fillId="0" borderId="0" xfId="1" applyFont="1" applyAlignment="1" applyProtection="1">
      <alignment horizontal="left"/>
      <protection locked="0"/>
    </xf>
    <xf numFmtId="166" fontId="31" fillId="0" borderId="0" xfId="1" applyNumberFormat="1" applyFont="1" applyProtection="1">
      <protection locked="0"/>
    </xf>
    <xf numFmtId="166" fontId="1" fillId="0" borderId="0" xfId="1" applyNumberFormat="1" applyFont="1" applyProtection="1">
      <protection locked="0"/>
    </xf>
    <xf numFmtId="0" fontId="2" fillId="0" borderId="0" xfId="1" applyFont="1" applyAlignment="1" applyProtection="1">
      <alignment wrapText="1"/>
      <protection locked="0"/>
    </xf>
    <xf numFmtId="0" fontId="29" fillId="0" borderId="0" xfId="1" applyFont="1" applyAlignment="1" applyProtection="1">
      <alignment horizontal="left" wrapText="1"/>
      <protection locked="0"/>
    </xf>
    <xf numFmtId="0" fontId="2" fillId="0" borderId="0" xfId="1" applyFont="1" applyAlignment="1" applyProtection="1">
      <alignment horizontal="left" wrapText="1"/>
      <protection locked="0"/>
    </xf>
    <xf numFmtId="0" fontId="2" fillId="0" borderId="0" xfId="1" applyFont="1" applyAlignment="1" applyProtection="1">
      <protection locked="0"/>
    </xf>
    <xf numFmtId="0" fontId="0" fillId="0" borderId="0" xfId="0" applyAlignment="1"/>
    <xf numFmtId="0" fontId="13" fillId="0" borderId="0" xfId="3" applyFont="1" applyFill="1" applyBorder="1" applyAlignment="1">
      <alignment horizontal="left" vertical="top" wrapText="1"/>
    </xf>
    <xf numFmtId="0" fontId="1" fillId="3" borderId="1" xfId="1" applyFont="1" applyFill="1" applyBorder="1" applyAlignment="1" applyProtection="1">
      <alignment horizontal="left" shrinkToFit="1"/>
      <protection locked="0"/>
    </xf>
    <xf numFmtId="0" fontId="1" fillId="3" borderId="2" xfId="1" applyFont="1" applyFill="1" applyBorder="1" applyAlignment="1" applyProtection="1">
      <alignment horizontal="left" shrinkToFit="1"/>
      <protection locked="0"/>
    </xf>
    <xf numFmtId="0" fontId="1" fillId="3" borderId="3" xfId="1" applyFont="1" applyFill="1" applyBorder="1" applyAlignment="1" applyProtection="1">
      <alignment horizontal="left" shrinkToFit="1"/>
      <protection locked="0"/>
    </xf>
    <xf numFmtId="1" fontId="31" fillId="6" borderId="0" xfId="1" applyNumberFormat="1" applyFont="1" applyFill="1" applyAlignment="1" applyProtection="1">
      <alignment horizontal="center" vertical="center" wrapText="1"/>
      <protection locked="0"/>
    </xf>
    <xf numFmtId="0" fontId="34" fillId="0" borderId="0" xfId="1" applyFont="1" applyAlignment="1" applyProtection="1">
      <alignment horizontal="left" wrapText="1"/>
      <protection locked="0"/>
    </xf>
    <xf numFmtId="49" fontId="40" fillId="0" borderId="0" xfId="5" applyNumberFormat="1" applyFont="1" applyAlignment="1" applyProtection="1">
      <alignment horizontal="left"/>
    </xf>
    <xf numFmtId="0" fontId="40" fillId="0" borderId="0" xfId="5" applyFont="1" applyAlignment="1"/>
  </cellXfs>
  <cellStyles count="12">
    <cellStyle name="Hyperlink" xfId="5" builtinId="8"/>
    <cellStyle name="Hyperlink 2" xfId="6"/>
    <cellStyle name="Normal" xfId="0" builtinId="0"/>
    <cellStyle name="Normal 2" xfId="7"/>
    <cellStyle name="Normal 2 2" xfId="8"/>
    <cellStyle name="Normal 3" xfId="1"/>
    <cellStyle name="Normal 4" xfId="9"/>
    <cellStyle name="Normal 5" xfId="10"/>
    <cellStyle name="Normal 6" xfId="11"/>
    <cellStyle name="Normal_NOx" xfId="2"/>
    <cellStyle name="Normal_Sheet1" xfId="3"/>
    <cellStyle name="Normal_Sheet5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Non-treated wastewater</a:t>
            </a:r>
          </a:p>
        </c:rich>
      </c:tx>
      <c:layout>
        <c:manualLayout>
          <c:xMode val="edge"/>
          <c:yMode val="edge"/>
          <c:x val="0.48359846564043735"/>
          <c:y val="3.0769230769230771E-2"/>
        </c:manualLayout>
      </c:layout>
      <c:overlay val="0"/>
      <c:spPr>
        <a:noFill/>
        <a:ln w="25400">
          <a:noFill/>
        </a:ln>
      </c:spPr>
    </c:title>
    <c:autoTitleDeleted val="0"/>
    <c:plotArea>
      <c:layout>
        <c:manualLayout>
          <c:layoutTarget val="inner"/>
          <c:xMode val="edge"/>
          <c:yMode val="edge"/>
          <c:x val="0.18032786885245902"/>
          <c:y val="0.15384615384615385"/>
          <c:w val="0.79731743666169896"/>
          <c:h val="0.62307692307692308"/>
        </c:manualLayout>
      </c:layout>
      <c:barChart>
        <c:barDir val="col"/>
        <c:grouping val="clustered"/>
        <c:varyColors val="0"/>
        <c:ser>
          <c:idx val="0"/>
          <c:order val="0"/>
          <c:tx>
            <c:strRef>
              <c:f>'Table 2016'!$C$28:$AN$28</c:f>
              <c:strCache>
                <c:ptCount val="1"/>
                <c:pt idx="0">
                  <c:v>1990 1995 1996 1997 1998 1999 2000 2001 2002 2003 2004 2005 2006 2007 2008 2009 2010 2011 2012</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numRef>
              <c:f>'Table 2016'!$C$28:$AN$28</c:f>
              <c:numCache>
                <c:formatCode>General</c:formatCode>
                <c:ptCount val="38"/>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formatCode="@">
                  <c:v>2011</c:v>
                </c:pt>
                <c:pt idx="36" formatCode="@">
                  <c:v>2012</c:v>
                </c:pt>
              </c:numCache>
            </c:numRef>
          </c:cat>
          <c:val>
            <c:numRef>
              <c:f>'Table 2016'!$C$29:$AN$29</c:f>
              <c:numCache>
                <c:formatCode>0</c:formatCode>
                <c:ptCount val="38"/>
                <c:pt idx="0">
                  <c:v>0</c:v>
                </c:pt>
                <c:pt idx="2">
                  <c:v>0</c:v>
                </c:pt>
                <c:pt idx="4" formatCode="General">
                  <c:v>0</c:v>
                </c:pt>
                <c:pt idx="6" formatCode="General">
                  <c:v>0</c:v>
                </c:pt>
                <c:pt idx="8" formatCode="General">
                  <c:v>35.070137023925781</c:v>
                </c:pt>
                <c:pt idx="10" formatCode="General">
                  <c:v>34.623317718505859</c:v>
                </c:pt>
                <c:pt idx="12" formatCode="General">
                  <c:v>34.549690246582031</c:v>
                </c:pt>
                <c:pt idx="14" formatCode="General">
                  <c:v>34.828685760498047</c:v>
                </c:pt>
                <c:pt idx="16" formatCode="General">
                  <c:v>32.295433044433594</c:v>
                </c:pt>
                <c:pt idx="18" formatCode="General">
                  <c:v>31.415287017822266</c:v>
                </c:pt>
                <c:pt idx="20" formatCode="General">
                  <c:v>35.1734619140625</c:v>
                </c:pt>
                <c:pt idx="22" formatCode="General">
                  <c:v>38.039363861083984</c:v>
                </c:pt>
                <c:pt idx="24" formatCode="General">
                  <c:v>13.65162467956543</c:v>
                </c:pt>
                <c:pt idx="26" formatCode="General">
                  <c:v>11.835041999816895</c:v>
                </c:pt>
                <c:pt idx="28" formatCode="General">
                  <c:v>5.8665189743041992</c:v>
                </c:pt>
                <c:pt idx="30" formatCode="General">
                  <c:v>9.9013699218630791E-3</c:v>
                </c:pt>
                <c:pt idx="32" formatCode="General">
                  <c:v>2.5184957981109619</c:v>
                </c:pt>
                <c:pt idx="34" formatCode="General">
                  <c:v>0</c:v>
                </c:pt>
                <c:pt idx="36" formatCode="General">
                  <c:v>0</c:v>
                </c:pt>
              </c:numCache>
            </c:numRef>
          </c:val>
        </c:ser>
        <c:dLbls>
          <c:showLegendKey val="0"/>
          <c:showVal val="0"/>
          <c:showCatName val="0"/>
          <c:showSerName val="0"/>
          <c:showPercent val="0"/>
          <c:showBubbleSize val="0"/>
        </c:dLbls>
        <c:gapWidth val="30"/>
        <c:axId val="106032512"/>
        <c:axId val="128103936"/>
      </c:barChart>
      <c:catAx>
        <c:axId val="106032512"/>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8923601795200191"/>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128103936"/>
        <c:crosses val="autoZero"/>
        <c:auto val="1"/>
        <c:lblAlgn val="ctr"/>
        <c:lblOffset val="100"/>
        <c:tickLblSkip val="1"/>
        <c:tickMarkSkip val="1"/>
        <c:noMultiLvlLbl val="0"/>
      </c:catAx>
      <c:valAx>
        <c:axId val="12810393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1000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/day</a:t>
                </a:r>
              </a:p>
            </c:rich>
          </c:tx>
          <c:layout>
            <c:manualLayout>
              <c:xMode val="edge"/>
              <c:yMode val="edge"/>
              <c:x val="5.3651266766020868E-2"/>
              <c:y val="0.269230769230769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060325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352425</xdr:colOff>
      <xdr:row>9</xdr:row>
      <xdr:rowOff>0</xdr:rowOff>
    </xdr:from>
    <xdr:to>
      <xdr:col>30</xdr:col>
      <xdr:colOff>21167</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202142</xdr:colOff>
      <xdr:row>23</xdr:row>
      <xdr:rowOff>115358</xdr:rowOff>
    </xdr:from>
    <xdr:to>
      <xdr:col>30</xdr:col>
      <xdr:colOff>60325</xdr:colOff>
      <xdr:row>24</xdr:row>
      <xdr:rowOff>115358</xdr:rowOff>
    </xdr:to>
    <xdr:sp macro="" textlink="">
      <xdr:nvSpPr>
        <xdr:cNvPr id="3" name="Text Box 3"/>
        <xdr:cNvSpPr txBox="1">
          <a:spLocks noChangeArrowheads="1"/>
        </xdr:cNvSpPr>
      </xdr:nvSpPr>
      <xdr:spPr bwMode="auto">
        <a:xfrm>
          <a:off x="7380182" y="3666278"/>
          <a:ext cx="3058583" cy="16764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stats.un.org/unsd/environment/questionnaire.htm" TargetMode="External"/><Relationship Id="rId1" Type="http://schemas.openxmlformats.org/officeDocument/2006/relationships/hyperlink" Target="http://unstats.un.org/unsd/environment/questionnaire2013.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76"/>
  <sheetViews>
    <sheetView tabSelected="1" zoomScale="85" zoomScaleNormal="85" workbookViewId="0">
      <pane ySplit="31" topLeftCell="A32" activePane="bottomLeft" state="frozenSplit"/>
      <selection pane="bottomLeft" activeCell="B32" sqref="B32"/>
    </sheetView>
  </sheetViews>
  <sheetFormatPr defaultColWidth="9.109375" defaultRowHeight="13.2" x14ac:dyDescent="0.25"/>
  <cols>
    <col min="1" max="1" width="2.6640625" style="1" customWidth="1"/>
    <col min="2" max="2" width="18" style="1" customWidth="1"/>
    <col min="3" max="3" width="6.6640625" style="2" customWidth="1"/>
    <col min="4" max="4" width="2.6640625" style="3" customWidth="1"/>
    <col min="5" max="5" width="6.6640625" style="2" customWidth="1"/>
    <col min="6" max="6" width="2.6640625" style="3" customWidth="1"/>
    <col min="7" max="7" width="6.6640625" style="2" customWidth="1"/>
    <col min="8" max="8" width="2.6640625" style="3" customWidth="1"/>
    <col min="9" max="9" width="6.6640625" style="2" customWidth="1"/>
    <col min="10" max="10" width="2.6640625" style="3" customWidth="1"/>
    <col min="11" max="11" width="6.6640625" style="2" customWidth="1"/>
    <col min="12" max="12" width="2.6640625" style="3" customWidth="1"/>
    <col min="13" max="13" width="6.6640625" style="2" customWidth="1"/>
    <col min="14" max="14" width="2.6640625" style="3" customWidth="1"/>
    <col min="15" max="15" width="6.6640625" style="2" customWidth="1"/>
    <col min="16" max="16" width="2.6640625" style="3" customWidth="1"/>
    <col min="17" max="17" width="6.6640625" style="2" customWidth="1"/>
    <col min="18" max="18" width="2.6640625" style="3" customWidth="1"/>
    <col min="19" max="19" width="6.6640625" style="2" customWidth="1"/>
    <col min="20" max="20" width="2.6640625" style="3" customWidth="1"/>
    <col min="21" max="21" width="6.6640625" style="2" customWidth="1"/>
    <col min="22" max="22" width="2.6640625" style="3" customWidth="1"/>
    <col min="23" max="23" width="6.6640625" style="2" customWidth="1"/>
    <col min="24" max="24" width="2.6640625" style="3" customWidth="1"/>
    <col min="25" max="25" width="6.6640625" style="2" customWidth="1"/>
    <col min="26" max="26" width="2.6640625" style="3" customWidth="1"/>
    <col min="27" max="27" width="6.6640625" style="3" customWidth="1"/>
    <col min="28" max="28" width="2.6640625" style="3" customWidth="1"/>
    <col min="29" max="29" width="6.6640625" style="3" customWidth="1"/>
    <col min="30" max="30" width="2.6640625" style="3" customWidth="1"/>
    <col min="31" max="31" width="6.6640625" style="3" customWidth="1"/>
    <col min="32" max="32" width="2.6640625" style="3" customWidth="1"/>
    <col min="33" max="33" width="6.6640625" style="3" customWidth="1"/>
    <col min="34" max="34" width="2.6640625" style="3" customWidth="1"/>
    <col min="35" max="35" width="6.6640625" style="3" customWidth="1"/>
    <col min="36" max="36" width="2.6640625" style="3" customWidth="1"/>
    <col min="37" max="37" width="6.6640625" style="2" customWidth="1"/>
    <col min="38" max="38" width="2.6640625" style="3" customWidth="1"/>
    <col min="39" max="39" width="6.6640625" style="3" customWidth="1"/>
    <col min="40" max="40" width="2.6640625" style="3" customWidth="1"/>
    <col min="41" max="16384" width="9.109375" style="1"/>
  </cols>
  <sheetData>
    <row r="1" spans="2:41" hidden="1" x14ac:dyDescent="0.25"/>
    <row r="2" spans="2:41" s="8" customFormat="1" ht="6.75" customHeight="1" x14ac:dyDescent="0.25">
      <c r="B2" s="4"/>
      <c r="C2" s="5"/>
      <c r="D2" s="5"/>
      <c r="E2" s="6"/>
      <c r="F2" s="5"/>
      <c r="G2" s="5"/>
      <c r="H2" s="5"/>
      <c r="I2" s="4"/>
      <c r="J2" s="5"/>
      <c r="K2" s="7"/>
      <c r="L2" s="5"/>
      <c r="M2" s="4"/>
      <c r="N2" s="5"/>
      <c r="O2" s="5"/>
      <c r="P2" s="5"/>
      <c r="Q2" s="4"/>
      <c r="R2" s="5"/>
      <c r="S2" s="7"/>
      <c r="T2" s="5"/>
      <c r="U2" s="4"/>
      <c r="V2" s="5"/>
      <c r="W2" s="4"/>
      <c r="X2" s="5"/>
      <c r="Y2" s="4"/>
      <c r="Z2" s="5"/>
      <c r="AA2" s="5"/>
      <c r="AB2" s="5"/>
      <c r="AC2" s="5"/>
      <c r="AD2" s="5"/>
      <c r="AE2" s="5"/>
      <c r="AF2" s="5"/>
      <c r="AG2" s="5"/>
      <c r="AH2" s="5"/>
      <c r="AI2" s="5"/>
      <c r="AJ2" s="5"/>
      <c r="AK2" s="4"/>
      <c r="AL2" s="5"/>
      <c r="AM2" s="5"/>
      <c r="AN2" s="5"/>
    </row>
    <row r="3" spans="2:41" s="14" customFormat="1" ht="19.2" x14ac:dyDescent="0.35">
      <c r="B3" s="9" t="s">
        <v>0</v>
      </c>
      <c r="C3" s="10"/>
      <c r="D3" s="10"/>
      <c r="E3" s="11"/>
      <c r="F3" s="10"/>
      <c r="G3" s="10"/>
      <c r="H3" s="10"/>
      <c r="I3" s="12"/>
      <c r="J3" s="10"/>
      <c r="K3" s="13"/>
      <c r="L3" s="10"/>
      <c r="M3" s="12"/>
      <c r="N3" s="10"/>
      <c r="O3" s="10"/>
      <c r="P3" s="10"/>
      <c r="Q3" s="12"/>
      <c r="R3" s="10"/>
      <c r="S3" s="13"/>
      <c r="T3" s="10"/>
      <c r="U3" s="12"/>
      <c r="V3" s="10"/>
      <c r="W3" s="12"/>
      <c r="X3" s="10"/>
      <c r="Y3" s="12"/>
      <c r="Z3" s="10"/>
      <c r="AA3" s="10"/>
      <c r="AB3" s="10"/>
      <c r="AC3" s="10"/>
      <c r="AD3" s="10"/>
      <c r="AE3" s="10"/>
      <c r="AF3" s="10"/>
      <c r="AG3" s="10"/>
      <c r="AH3" s="10"/>
      <c r="AI3" s="10"/>
      <c r="AJ3" s="10"/>
      <c r="AK3" s="12"/>
      <c r="AL3" s="10"/>
      <c r="AM3" s="10"/>
      <c r="AN3" s="10"/>
    </row>
    <row r="4" spans="2:41" s="14" customFormat="1" ht="7.5" customHeight="1" x14ac:dyDescent="0.25">
      <c r="B4" s="15"/>
      <c r="C4" s="10"/>
      <c r="D4" s="10"/>
      <c r="E4" s="11"/>
      <c r="F4" s="10"/>
      <c r="G4" s="10"/>
      <c r="H4" s="10"/>
      <c r="I4" s="12"/>
      <c r="J4" s="10"/>
      <c r="K4" s="13"/>
      <c r="L4" s="10"/>
      <c r="M4" s="12"/>
      <c r="N4" s="10"/>
      <c r="O4" s="10"/>
      <c r="P4" s="10"/>
      <c r="Q4" s="12"/>
      <c r="R4" s="10"/>
      <c r="S4" s="13"/>
      <c r="T4" s="10"/>
      <c r="U4" s="12"/>
      <c r="V4" s="10"/>
      <c r="W4" s="12"/>
      <c r="X4" s="10"/>
      <c r="Y4" s="12"/>
      <c r="Z4" s="10"/>
      <c r="AA4" s="10"/>
      <c r="AB4" s="10"/>
      <c r="AC4" s="10"/>
      <c r="AD4" s="10"/>
      <c r="AE4" s="10"/>
      <c r="AF4" s="10"/>
      <c r="AG4" s="10"/>
      <c r="AH4" s="10"/>
      <c r="AI4" s="10"/>
      <c r="AJ4" s="10"/>
      <c r="AK4" s="12"/>
      <c r="AL4" s="10"/>
      <c r="AM4" s="10"/>
      <c r="AN4" s="10"/>
    </row>
    <row r="5" spans="2:41" s="14" customFormat="1" ht="16.8" x14ac:dyDescent="0.3">
      <c r="B5" s="16" t="s">
        <v>1</v>
      </c>
      <c r="C5" s="10"/>
      <c r="D5" s="10"/>
      <c r="E5" s="11"/>
      <c r="F5" s="10"/>
      <c r="G5" s="17"/>
      <c r="H5" s="10"/>
      <c r="I5" s="12"/>
      <c r="J5" s="18"/>
      <c r="K5" s="19"/>
      <c r="L5" s="20"/>
      <c r="M5" s="19"/>
      <c r="N5" s="19"/>
      <c r="O5" s="17"/>
      <c r="P5" s="10"/>
      <c r="Q5" s="12"/>
      <c r="R5" s="18"/>
      <c r="S5" s="19"/>
      <c r="T5" s="12"/>
      <c r="U5" s="19"/>
      <c r="V5" s="12"/>
      <c r="W5" s="21" t="s">
        <v>47</v>
      </c>
      <c r="X5" s="22"/>
      <c r="Y5" s="20"/>
      <c r="Z5" s="19"/>
      <c r="AA5" s="19"/>
      <c r="AB5" s="19"/>
      <c r="AC5" s="19"/>
      <c r="AD5" s="19"/>
      <c r="AE5" s="19"/>
      <c r="AF5" s="19"/>
      <c r="AG5" s="19"/>
      <c r="AH5" s="19"/>
      <c r="AI5" s="19"/>
      <c r="AJ5" s="19"/>
      <c r="AK5" s="23"/>
      <c r="AL5" s="23"/>
      <c r="AM5" s="23"/>
      <c r="AN5" s="23"/>
      <c r="AO5" s="24"/>
    </row>
    <row r="6" spans="2:41" s="14" customFormat="1" ht="8.25" customHeight="1" x14ac:dyDescent="0.3">
      <c r="B6" s="16"/>
      <c r="C6" s="10"/>
      <c r="D6" s="10"/>
      <c r="E6" s="11"/>
      <c r="F6" s="10"/>
      <c r="G6" s="17"/>
      <c r="H6" s="10"/>
      <c r="I6" s="12"/>
      <c r="J6" s="18"/>
      <c r="K6" s="19"/>
      <c r="L6" s="20"/>
      <c r="M6" s="19"/>
      <c r="N6" s="19"/>
      <c r="O6" s="17"/>
      <c r="P6" s="10"/>
      <c r="Q6" s="12"/>
      <c r="R6" s="18"/>
      <c r="S6" s="19"/>
      <c r="T6" s="12"/>
      <c r="U6" s="19"/>
      <c r="V6" s="21"/>
      <c r="W6" s="20"/>
      <c r="X6" s="22"/>
      <c r="Y6" s="20"/>
      <c r="Z6" s="19"/>
      <c r="AA6" s="19"/>
      <c r="AB6" s="19"/>
      <c r="AC6" s="19"/>
      <c r="AD6" s="19"/>
      <c r="AE6" s="19"/>
      <c r="AF6" s="19"/>
      <c r="AG6" s="19"/>
      <c r="AH6" s="19"/>
      <c r="AI6" s="19"/>
      <c r="AJ6" s="19"/>
      <c r="AK6" s="23"/>
      <c r="AL6" s="23"/>
      <c r="AM6" s="23"/>
      <c r="AN6" s="23"/>
      <c r="AO6" s="24"/>
    </row>
    <row r="7" spans="2:41" s="8" customFormat="1" ht="15.75" customHeight="1" x14ac:dyDescent="0.3">
      <c r="B7" s="25"/>
      <c r="C7" s="5"/>
      <c r="D7" s="5"/>
      <c r="E7" s="6"/>
      <c r="F7" s="5"/>
      <c r="G7" s="26" t="s">
        <v>2</v>
      </c>
      <c r="H7" s="5"/>
      <c r="I7" s="4"/>
      <c r="J7" s="27"/>
      <c r="K7" s="28"/>
      <c r="L7" s="29"/>
      <c r="M7" s="28"/>
      <c r="N7" s="28"/>
      <c r="O7" s="30"/>
      <c r="P7" s="5"/>
      <c r="Q7" s="12"/>
      <c r="R7" s="12"/>
      <c r="S7" s="161" t="s">
        <v>3</v>
      </c>
      <c r="T7" s="162"/>
      <c r="U7" s="162"/>
      <c r="V7" s="162"/>
      <c r="W7" s="162"/>
      <c r="X7" s="162"/>
      <c r="Y7" s="163"/>
      <c r="Z7" s="28"/>
      <c r="AA7" s="28"/>
      <c r="AB7" s="28"/>
      <c r="AC7" s="12"/>
      <c r="AD7" s="12"/>
      <c r="AE7" s="12"/>
      <c r="AF7" s="12"/>
      <c r="AG7" s="12"/>
      <c r="AH7" s="12"/>
      <c r="AI7" s="12"/>
      <c r="AJ7" s="28"/>
      <c r="AK7" s="31"/>
      <c r="AL7" s="31"/>
      <c r="AM7" s="31"/>
      <c r="AN7" s="31"/>
      <c r="AO7" s="32"/>
    </row>
    <row r="8" spans="2:41" s="14" customFormat="1" ht="9" customHeight="1" thickBot="1" x14ac:dyDescent="0.35">
      <c r="B8" s="16"/>
      <c r="C8" s="10"/>
      <c r="D8" s="10"/>
      <c r="E8" s="11"/>
      <c r="F8" s="10"/>
      <c r="G8" s="17"/>
      <c r="H8" s="10"/>
      <c r="I8" s="12"/>
      <c r="J8" s="18"/>
      <c r="K8" s="19"/>
      <c r="L8" s="20"/>
      <c r="M8" s="19"/>
      <c r="N8" s="19"/>
      <c r="O8" s="17"/>
      <c r="P8" s="10"/>
      <c r="Q8" s="12"/>
      <c r="R8" s="18"/>
      <c r="S8" s="19"/>
      <c r="T8" s="12"/>
      <c r="U8" s="19"/>
      <c r="V8" s="21"/>
      <c r="W8" s="20"/>
      <c r="X8" s="22"/>
      <c r="Y8" s="20"/>
      <c r="Z8" s="19"/>
      <c r="AA8" s="19"/>
      <c r="AB8" s="19"/>
      <c r="AC8" s="19"/>
      <c r="AD8" s="19"/>
      <c r="AE8" s="19"/>
      <c r="AF8" s="19"/>
      <c r="AG8" s="19"/>
      <c r="AH8" s="19"/>
      <c r="AI8" s="19"/>
      <c r="AJ8" s="19"/>
      <c r="AK8" s="23"/>
      <c r="AL8" s="23"/>
      <c r="AM8" s="23"/>
      <c r="AN8" s="23"/>
      <c r="AO8" s="24"/>
    </row>
    <row r="9" spans="2:41" s="14" customFormat="1" ht="13.5" customHeight="1" x14ac:dyDescent="0.3">
      <c r="B9" s="16"/>
      <c r="C9" s="10"/>
      <c r="D9" s="10"/>
      <c r="E9" s="11"/>
      <c r="F9" s="10"/>
      <c r="G9" s="33"/>
      <c r="H9" s="34"/>
      <c r="I9" s="34"/>
      <c r="J9" s="34"/>
      <c r="K9" s="34"/>
      <c r="L9" s="34"/>
      <c r="M9" s="34"/>
      <c r="N9" s="35"/>
      <c r="O9" s="35"/>
      <c r="P9" s="35"/>
      <c r="Q9" s="36"/>
      <c r="R9" s="37"/>
      <c r="S9" s="37"/>
      <c r="T9" s="38"/>
      <c r="U9" s="39"/>
      <c r="V9" s="40"/>
      <c r="W9" s="41"/>
      <c r="X9" s="42"/>
      <c r="Y9" s="41"/>
      <c r="Z9" s="39"/>
      <c r="AA9" s="39"/>
      <c r="AB9" s="39"/>
      <c r="AC9" s="39"/>
      <c r="AD9" s="39"/>
      <c r="AE9" s="43"/>
      <c r="AF9" s="19"/>
      <c r="AG9" s="19"/>
      <c r="AH9" s="19"/>
      <c r="AI9" s="19"/>
      <c r="AJ9" s="19"/>
      <c r="AK9" s="23"/>
      <c r="AL9" s="23"/>
      <c r="AM9" s="23"/>
      <c r="AN9" s="23"/>
      <c r="AO9" s="24"/>
    </row>
    <row r="10" spans="2:41" s="14" customFormat="1" ht="13.5" customHeight="1" x14ac:dyDescent="0.3">
      <c r="B10" s="16"/>
      <c r="C10" s="10"/>
      <c r="D10" s="10"/>
      <c r="E10" s="11"/>
      <c r="F10" s="10"/>
      <c r="G10" s="44"/>
      <c r="H10" s="45"/>
      <c r="I10" s="45"/>
      <c r="J10" s="45"/>
      <c r="K10" s="45"/>
      <c r="L10" s="45"/>
      <c r="M10" s="45"/>
      <c r="N10" s="46"/>
      <c r="O10" s="46"/>
      <c r="P10" s="46"/>
      <c r="Q10" s="47"/>
      <c r="R10" s="48"/>
      <c r="S10" s="49"/>
      <c r="T10" s="50"/>
      <c r="U10" s="51"/>
      <c r="V10" s="52"/>
      <c r="W10" s="53"/>
      <c r="X10" s="54"/>
      <c r="Y10" s="53"/>
      <c r="Z10" s="51"/>
      <c r="AA10" s="51"/>
      <c r="AB10" s="51"/>
      <c r="AC10" s="51"/>
      <c r="AD10" s="51"/>
      <c r="AE10" s="55"/>
      <c r="AF10" s="19"/>
      <c r="AG10" s="19"/>
      <c r="AH10" s="19"/>
      <c r="AI10" s="19"/>
      <c r="AJ10" s="19"/>
      <c r="AK10" s="23"/>
      <c r="AL10" s="23"/>
      <c r="AM10" s="23"/>
      <c r="AN10" s="23"/>
      <c r="AO10" s="24"/>
    </row>
    <row r="11" spans="2:41" s="14" customFormat="1" ht="13.5" customHeight="1" x14ac:dyDescent="0.3">
      <c r="B11" s="16"/>
      <c r="C11" s="10"/>
      <c r="D11" s="10"/>
      <c r="E11" s="11"/>
      <c r="F11" s="10"/>
      <c r="G11" s="44"/>
      <c r="H11" s="45"/>
      <c r="I11" s="45"/>
      <c r="J11" s="45"/>
      <c r="K11" s="45"/>
      <c r="L11" s="45"/>
      <c r="M11" s="45"/>
      <c r="N11" s="46"/>
      <c r="O11" s="46"/>
      <c r="P11" s="46"/>
      <c r="Q11" s="47"/>
      <c r="R11" s="48"/>
      <c r="S11" s="49"/>
      <c r="T11" s="50"/>
      <c r="U11" s="51"/>
      <c r="V11" s="52"/>
      <c r="W11" s="53"/>
      <c r="X11" s="54"/>
      <c r="Y11" s="53"/>
      <c r="Z11" s="51"/>
      <c r="AA11" s="51"/>
      <c r="AB11" s="51"/>
      <c r="AC11" s="51"/>
      <c r="AD11" s="51"/>
      <c r="AE11" s="55"/>
      <c r="AF11" s="19"/>
      <c r="AG11" s="19"/>
      <c r="AH11" s="19"/>
      <c r="AI11" s="19"/>
      <c r="AJ11" s="19"/>
      <c r="AK11" s="23"/>
      <c r="AL11" s="23"/>
      <c r="AM11" s="23"/>
      <c r="AN11" s="23"/>
      <c r="AO11" s="24"/>
    </row>
    <row r="12" spans="2:41" s="14" customFormat="1" ht="13.5" customHeight="1" x14ac:dyDescent="0.3">
      <c r="B12" s="16"/>
      <c r="C12" s="10"/>
      <c r="D12" s="10"/>
      <c r="E12" s="11"/>
      <c r="F12" s="10"/>
      <c r="G12" s="44"/>
      <c r="H12" s="46"/>
      <c r="I12" s="56"/>
      <c r="J12" s="46"/>
      <c r="K12" s="46"/>
      <c r="L12" s="45"/>
      <c r="M12" s="45"/>
      <c r="N12" s="46"/>
      <c r="O12" s="46"/>
      <c r="P12" s="46"/>
      <c r="Q12" s="47"/>
      <c r="R12" s="48"/>
      <c r="S12" s="49"/>
      <c r="T12" s="50"/>
      <c r="U12" s="51"/>
      <c r="V12" s="52"/>
      <c r="W12" s="53"/>
      <c r="X12" s="54"/>
      <c r="Y12" s="53"/>
      <c r="Z12" s="51"/>
      <c r="AA12" s="51"/>
      <c r="AB12" s="51"/>
      <c r="AC12" s="51"/>
      <c r="AD12" s="51"/>
      <c r="AE12" s="55"/>
      <c r="AF12" s="19"/>
      <c r="AG12" s="19"/>
      <c r="AH12" s="19"/>
      <c r="AI12" s="19"/>
      <c r="AJ12" s="19"/>
      <c r="AK12" s="23"/>
      <c r="AL12" s="23"/>
      <c r="AM12" s="23"/>
      <c r="AN12" s="23"/>
      <c r="AO12" s="24"/>
    </row>
    <row r="13" spans="2:41" s="14" customFormat="1" ht="13.5" customHeight="1" x14ac:dyDescent="0.3">
      <c r="B13" s="16"/>
      <c r="C13" s="10"/>
      <c r="D13" s="10"/>
      <c r="E13" s="11"/>
      <c r="F13" s="10"/>
      <c r="G13" s="44"/>
      <c r="H13" s="45"/>
      <c r="I13" s="45"/>
      <c r="J13" s="45"/>
      <c r="K13" s="45"/>
      <c r="L13" s="45"/>
      <c r="M13" s="45"/>
      <c r="N13" s="46"/>
      <c r="O13" s="46"/>
      <c r="P13" s="46"/>
      <c r="Q13" s="47"/>
      <c r="R13" s="48"/>
      <c r="S13" s="49"/>
      <c r="T13" s="50"/>
      <c r="U13" s="51"/>
      <c r="V13" s="52"/>
      <c r="W13" s="53"/>
      <c r="X13" s="54"/>
      <c r="Y13" s="53"/>
      <c r="Z13" s="51"/>
      <c r="AA13" s="51"/>
      <c r="AB13" s="51"/>
      <c r="AC13" s="51"/>
      <c r="AD13" s="51"/>
      <c r="AE13" s="55"/>
      <c r="AF13" s="19"/>
      <c r="AG13" s="19"/>
      <c r="AH13" s="19"/>
      <c r="AI13" s="19"/>
      <c r="AJ13" s="19"/>
      <c r="AK13" s="23"/>
      <c r="AL13" s="23"/>
      <c r="AM13" s="23"/>
      <c r="AN13" s="23"/>
      <c r="AO13" s="24"/>
    </row>
    <row r="14" spans="2:41" s="14" customFormat="1" ht="13.5" customHeight="1" x14ac:dyDescent="0.3">
      <c r="B14" s="16"/>
      <c r="C14" s="10"/>
      <c r="D14" s="10"/>
      <c r="E14" s="11"/>
      <c r="F14" s="10"/>
      <c r="G14" s="44"/>
      <c r="H14" s="45"/>
      <c r="I14" s="45"/>
      <c r="J14" s="45"/>
      <c r="K14" s="45"/>
      <c r="L14" s="45"/>
      <c r="M14" s="45"/>
      <c r="N14" s="46"/>
      <c r="O14" s="46"/>
      <c r="P14" s="46"/>
      <c r="Q14" s="47"/>
      <c r="R14" s="48"/>
      <c r="S14" s="49"/>
      <c r="T14" s="50"/>
      <c r="U14" s="51"/>
      <c r="V14" s="52"/>
      <c r="W14" s="53"/>
      <c r="X14" s="54"/>
      <c r="Y14" s="53"/>
      <c r="Z14" s="51"/>
      <c r="AA14" s="51"/>
      <c r="AB14" s="51"/>
      <c r="AC14" s="51"/>
      <c r="AD14" s="51"/>
      <c r="AE14" s="55"/>
      <c r="AF14" s="19"/>
      <c r="AG14" s="19"/>
      <c r="AH14" s="19"/>
      <c r="AI14" s="19"/>
      <c r="AJ14" s="19"/>
      <c r="AK14" s="23"/>
      <c r="AL14" s="23"/>
      <c r="AM14" s="23"/>
      <c r="AN14" s="23"/>
      <c r="AO14" s="24"/>
    </row>
    <row r="15" spans="2:41" s="14" customFormat="1" ht="13.5" customHeight="1" x14ac:dyDescent="0.3">
      <c r="B15" s="16"/>
      <c r="C15" s="10"/>
      <c r="D15" s="10"/>
      <c r="E15" s="11"/>
      <c r="F15" s="10"/>
      <c r="G15" s="44"/>
      <c r="H15" s="45"/>
      <c r="I15" s="45"/>
      <c r="J15" s="45"/>
      <c r="K15" s="45"/>
      <c r="L15" s="45"/>
      <c r="M15" s="45"/>
      <c r="N15" s="46"/>
      <c r="O15" s="46"/>
      <c r="P15" s="46"/>
      <c r="Q15" s="47"/>
      <c r="R15" s="48"/>
      <c r="S15" s="49"/>
      <c r="T15" s="50"/>
      <c r="U15" s="51"/>
      <c r="V15" s="52"/>
      <c r="W15" s="53"/>
      <c r="X15" s="54"/>
      <c r="Y15" s="53"/>
      <c r="Z15" s="51"/>
      <c r="AA15" s="51"/>
      <c r="AB15" s="51"/>
      <c r="AC15" s="51"/>
      <c r="AD15" s="51"/>
      <c r="AE15" s="55"/>
      <c r="AF15" s="19"/>
      <c r="AG15" s="19"/>
      <c r="AH15" s="19"/>
      <c r="AI15" s="19"/>
      <c r="AJ15" s="19"/>
      <c r="AK15" s="23"/>
      <c r="AL15" s="23"/>
      <c r="AM15" s="23"/>
      <c r="AN15" s="23"/>
      <c r="AO15" s="24"/>
    </row>
    <row r="16" spans="2:41" s="14" customFormat="1" ht="13.5" customHeight="1" x14ac:dyDescent="0.3">
      <c r="B16" s="16"/>
      <c r="C16" s="10"/>
      <c r="D16" s="10"/>
      <c r="E16" s="11"/>
      <c r="F16" s="10"/>
      <c r="G16" s="44"/>
      <c r="H16" s="45"/>
      <c r="I16" s="45"/>
      <c r="J16" s="45"/>
      <c r="K16" s="45"/>
      <c r="L16" s="45"/>
      <c r="M16" s="45"/>
      <c r="N16" s="46"/>
      <c r="O16" s="46"/>
      <c r="P16" s="46"/>
      <c r="Q16" s="47"/>
      <c r="R16" s="48"/>
      <c r="S16" s="49"/>
      <c r="T16" s="50"/>
      <c r="U16" s="51"/>
      <c r="V16" s="52"/>
      <c r="W16" s="53"/>
      <c r="X16" s="54"/>
      <c r="Y16" s="53"/>
      <c r="Z16" s="51"/>
      <c r="AA16" s="51"/>
      <c r="AB16" s="51"/>
      <c r="AC16" s="51"/>
      <c r="AD16" s="51"/>
      <c r="AE16" s="55"/>
      <c r="AF16" s="19"/>
      <c r="AG16" s="19"/>
      <c r="AH16" s="19"/>
      <c r="AI16" s="19"/>
      <c r="AJ16" s="19"/>
      <c r="AK16" s="23"/>
      <c r="AL16" s="23"/>
      <c r="AM16" s="23"/>
      <c r="AN16" s="23"/>
      <c r="AO16" s="24"/>
    </row>
    <row r="17" spans="1:41" s="14" customFormat="1" ht="13.5" customHeight="1" x14ac:dyDescent="0.3">
      <c r="B17" s="16"/>
      <c r="C17" s="10"/>
      <c r="D17" s="10"/>
      <c r="E17" s="11"/>
      <c r="F17" s="10"/>
      <c r="G17" s="44"/>
      <c r="H17" s="45"/>
      <c r="I17" s="45"/>
      <c r="J17" s="45"/>
      <c r="K17" s="45"/>
      <c r="L17" s="45"/>
      <c r="M17" s="45"/>
      <c r="N17" s="46"/>
      <c r="O17" s="46"/>
      <c r="P17" s="46"/>
      <c r="Q17" s="47"/>
      <c r="R17" s="48"/>
      <c r="S17" s="49"/>
      <c r="T17" s="50"/>
      <c r="U17" s="51"/>
      <c r="V17" s="52"/>
      <c r="W17" s="53"/>
      <c r="X17" s="54"/>
      <c r="Y17" s="53"/>
      <c r="Z17" s="51"/>
      <c r="AA17" s="51"/>
      <c r="AB17" s="51"/>
      <c r="AC17" s="51"/>
      <c r="AD17" s="51"/>
      <c r="AE17" s="55"/>
      <c r="AF17" s="19"/>
      <c r="AG17" s="19"/>
      <c r="AH17" s="19"/>
      <c r="AI17" s="19"/>
      <c r="AJ17" s="19"/>
      <c r="AK17" s="23"/>
      <c r="AL17" s="23"/>
      <c r="AM17" s="23"/>
      <c r="AN17" s="23"/>
      <c r="AO17" s="24"/>
    </row>
    <row r="18" spans="1:41" s="14" customFormat="1" ht="13.5" customHeight="1" x14ac:dyDescent="0.3">
      <c r="B18" s="16"/>
      <c r="C18" s="10"/>
      <c r="D18" s="10"/>
      <c r="E18" s="11"/>
      <c r="F18" s="10"/>
      <c r="G18" s="44"/>
      <c r="H18" s="45"/>
      <c r="I18" s="45"/>
      <c r="J18" s="45"/>
      <c r="K18" s="45"/>
      <c r="L18" s="45"/>
      <c r="M18" s="45"/>
      <c r="N18" s="46"/>
      <c r="O18" s="46"/>
      <c r="P18" s="46"/>
      <c r="Q18" s="47"/>
      <c r="R18" s="48"/>
      <c r="S18" s="49"/>
      <c r="T18" s="50"/>
      <c r="U18" s="51"/>
      <c r="V18" s="52"/>
      <c r="W18" s="53"/>
      <c r="X18" s="54"/>
      <c r="Y18" s="53"/>
      <c r="Z18" s="51"/>
      <c r="AA18" s="51"/>
      <c r="AB18" s="51"/>
      <c r="AC18" s="51"/>
      <c r="AD18" s="51"/>
      <c r="AE18" s="55"/>
      <c r="AF18" s="19"/>
      <c r="AG18" s="19"/>
      <c r="AH18" s="19"/>
      <c r="AI18" s="19"/>
      <c r="AJ18" s="19"/>
      <c r="AK18" s="23"/>
      <c r="AL18" s="23"/>
      <c r="AM18" s="23"/>
      <c r="AN18" s="23"/>
      <c r="AO18" s="24"/>
    </row>
    <row r="19" spans="1:41" s="14" customFormat="1" ht="13.5" customHeight="1" x14ac:dyDescent="0.3">
      <c r="B19" s="16"/>
      <c r="C19" s="10"/>
      <c r="D19" s="10"/>
      <c r="E19" s="11"/>
      <c r="F19" s="10"/>
      <c r="G19" s="44"/>
      <c r="H19" s="45"/>
      <c r="I19" s="45"/>
      <c r="J19" s="45"/>
      <c r="K19" s="45"/>
      <c r="L19" s="45"/>
      <c r="M19" s="45"/>
      <c r="N19" s="46"/>
      <c r="O19" s="46"/>
      <c r="P19" s="46"/>
      <c r="Q19" s="47"/>
      <c r="R19" s="48"/>
      <c r="S19" s="49"/>
      <c r="T19" s="50"/>
      <c r="U19" s="51"/>
      <c r="V19" s="52"/>
      <c r="W19" s="53"/>
      <c r="X19" s="54"/>
      <c r="Y19" s="53"/>
      <c r="Z19" s="51"/>
      <c r="AA19" s="51"/>
      <c r="AB19" s="51"/>
      <c r="AC19" s="51"/>
      <c r="AD19" s="51"/>
      <c r="AE19" s="55"/>
      <c r="AF19" s="19"/>
      <c r="AG19" s="19"/>
      <c r="AH19" s="19"/>
      <c r="AI19" s="19"/>
      <c r="AJ19" s="19"/>
      <c r="AK19" s="23"/>
      <c r="AL19" s="23"/>
      <c r="AM19" s="23"/>
      <c r="AN19" s="23"/>
      <c r="AO19" s="24"/>
    </row>
    <row r="20" spans="1:41" s="14" customFormat="1" ht="13.5" customHeight="1" x14ac:dyDescent="0.3">
      <c r="B20" s="16"/>
      <c r="C20" s="10"/>
      <c r="D20" s="10"/>
      <c r="E20" s="11"/>
      <c r="F20" s="10"/>
      <c r="G20" s="44"/>
      <c r="H20" s="45"/>
      <c r="I20" s="45"/>
      <c r="J20" s="45"/>
      <c r="K20" s="45"/>
      <c r="L20" s="45"/>
      <c r="M20" s="45"/>
      <c r="N20" s="46"/>
      <c r="O20" s="46"/>
      <c r="P20" s="46"/>
      <c r="Q20" s="47"/>
      <c r="R20" s="48"/>
      <c r="S20" s="49"/>
      <c r="T20" s="50"/>
      <c r="U20" s="51"/>
      <c r="V20" s="52"/>
      <c r="W20" s="53"/>
      <c r="X20" s="54"/>
      <c r="Y20" s="53"/>
      <c r="Z20" s="51"/>
      <c r="AA20" s="51"/>
      <c r="AB20" s="51"/>
      <c r="AC20" s="51"/>
      <c r="AD20" s="51"/>
      <c r="AE20" s="55"/>
      <c r="AF20" s="19"/>
      <c r="AG20" s="19"/>
      <c r="AH20" s="19"/>
      <c r="AI20" s="19"/>
      <c r="AJ20" s="19"/>
      <c r="AK20" s="23"/>
      <c r="AL20" s="23"/>
      <c r="AM20" s="23"/>
      <c r="AN20" s="23"/>
      <c r="AO20" s="24"/>
    </row>
    <row r="21" spans="1:41" s="14" customFormat="1" ht="13.5" customHeight="1" x14ac:dyDescent="0.3">
      <c r="B21" s="16"/>
      <c r="C21" s="10"/>
      <c r="D21" s="10"/>
      <c r="E21" s="11"/>
      <c r="F21" s="10"/>
      <c r="G21" s="44"/>
      <c r="H21" s="45"/>
      <c r="I21" s="45"/>
      <c r="J21" s="45"/>
      <c r="K21" s="45"/>
      <c r="L21" s="45"/>
      <c r="M21" s="45"/>
      <c r="N21" s="46"/>
      <c r="O21" s="46"/>
      <c r="P21" s="46"/>
      <c r="Q21" s="47"/>
      <c r="R21" s="48"/>
      <c r="S21" s="49"/>
      <c r="T21" s="50"/>
      <c r="U21" s="51"/>
      <c r="V21" s="52"/>
      <c r="W21" s="53"/>
      <c r="X21" s="54"/>
      <c r="Y21" s="53"/>
      <c r="Z21" s="51"/>
      <c r="AA21" s="51"/>
      <c r="AB21" s="51"/>
      <c r="AC21" s="51"/>
      <c r="AD21" s="51"/>
      <c r="AE21" s="55"/>
      <c r="AF21" s="19"/>
      <c r="AG21" s="19"/>
      <c r="AH21" s="19"/>
      <c r="AI21" s="19"/>
      <c r="AJ21" s="19"/>
      <c r="AK21" s="23"/>
      <c r="AL21" s="23"/>
      <c r="AM21" s="23"/>
      <c r="AN21" s="23"/>
      <c r="AO21" s="24"/>
    </row>
    <row r="22" spans="1:41" s="14" customFormat="1" ht="13.5" customHeight="1" x14ac:dyDescent="0.3">
      <c r="B22" s="16"/>
      <c r="C22" s="10"/>
      <c r="D22" s="10"/>
      <c r="E22" s="11"/>
      <c r="F22" s="10"/>
      <c r="G22" s="44"/>
      <c r="H22" s="45"/>
      <c r="I22" s="45"/>
      <c r="J22" s="45"/>
      <c r="K22" s="45"/>
      <c r="L22" s="45"/>
      <c r="M22" s="45"/>
      <c r="N22" s="46"/>
      <c r="O22" s="46"/>
      <c r="P22" s="46"/>
      <c r="Q22" s="47"/>
      <c r="R22" s="48"/>
      <c r="S22" s="49"/>
      <c r="T22" s="50"/>
      <c r="U22" s="51"/>
      <c r="V22" s="52"/>
      <c r="W22" s="53"/>
      <c r="X22" s="54"/>
      <c r="Y22" s="53"/>
      <c r="Z22" s="51"/>
      <c r="AA22" s="51"/>
      <c r="AB22" s="51"/>
      <c r="AC22" s="51"/>
      <c r="AD22" s="51"/>
      <c r="AE22" s="55"/>
      <c r="AF22" s="19"/>
      <c r="AG22" s="19"/>
      <c r="AH22" s="19"/>
      <c r="AI22" s="19"/>
      <c r="AJ22" s="19"/>
      <c r="AK22" s="23"/>
      <c r="AL22" s="23"/>
      <c r="AM22" s="23"/>
      <c r="AN22" s="23"/>
      <c r="AO22" s="24"/>
    </row>
    <row r="23" spans="1:41" s="14" customFormat="1" ht="13.5" customHeight="1" x14ac:dyDescent="0.3">
      <c r="B23" s="16"/>
      <c r="C23" s="10"/>
      <c r="D23" s="10"/>
      <c r="E23" s="11"/>
      <c r="F23" s="10"/>
      <c r="G23" s="44"/>
      <c r="H23" s="45"/>
      <c r="I23" s="45"/>
      <c r="J23" s="45"/>
      <c r="K23" s="45"/>
      <c r="L23" s="45"/>
      <c r="M23" s="45"/>
      <c r="N23" s="46"/>
      <c r="O23" s="46"/>
      <c r="P23" s="46"/>
      <c r="Q23" s="47"/>
      <c r="R23" s="48"/>
      <c r="S23" s="49"/>
      <c r="T23" s="50"/>
      <c r="U23" s="51"/>
      <c r="V23" s="52"/>
      <c r="W23" s="53"/>
      <c r="X23" s="54"/>
      <c r="Y23" s="53"/>
      <c r="Z23" s="51"/>
      <c r="AA23" s="51"/>
      <c r="AB23" s="51"/>
      <c r="AC23" s="51"/>
      <c r="AD23" s="51"/>
      <c r="AE23" s="55"/>
      <c r="AF23" s="19"/>
      <c r="AG23" s="19"/>
      <c r="AH23" s="19"/>
      <c r="AI23" s="19"/>
      <c r="AJ23" s="19"/>
      <c r="AK23" s="23"/>
      <c r="AL23" s="23"/>
      <c r="AM23" s="23"/>
      <c r="AN23" s="23"/>
      <c r="AO23" s="24"/>
    </row>
    <row r="24" spans="1:41" s="14" customFormat="1" ht="13.5" customHeight="1" x14ac:dyDescent="0.3">
      <c r="B24" s="16"/>
      <c r="C24" s="10"/>
      <c r="D24" s="10"/>
      <c r="E24" s="11"/>
      <c r="F24" s="10"/>
      <c r="G24" s="57"/>
      <c r="H24" s="45"/>
      <c r="I24" s="45"/>
      <c r="J24" s="45"/>
      <c r="K24" s="45"/>
      <c r="L24" s="45"/>
      <c r="M24" s="45"/>
      <c r="N24" s="46"/>
      <c r="O24" s="46"/>
      <c r="P24" s="46"/>
      <c r="Q24" s="47"/>
      <c r="R24" s="48"/>
      <c r="S24" s="49"/>
      <c r="T24" s="50"/>
      <c r="U24" s="51"/>
      <c r="V24" s="52"/>
      <c r="W24" s="53"/>
      <c r="X24" s="54"/>
      <c r="Y24" s="53"/>
      <c r="Z24" s="51"/>
      <c r="AA24" s="51"/>
      <c r="AB24" s="51"/>
      <c r="AC24" s="51"/>
      <c r="AD24" s="51"/>
      <c r="AE24" s="55"/>
      <c r="AF24" s="19"/>
      <c r="AG24" s="19"/>
      <c r="AH24" s="19"/>
      <c r="AI24" s="19"/>
      <c r="AJ24" s="19"/>
      <c r="AK24" s="23"/>
      <c r="AL24" s="23"/>
      <c r="AM24" s="23"/>
      <c r="AN24" s="23"/>
      <c r="AO24" s="24"/>
    </row>
    <row r="25" spans="1:41" s="14" customFormat="1" ht="13.5" customHeight="1" thickBot="1" x14ac:dyDescent="0.35">
      <c r="B25" s="16"/>
      <c r="C25" s="10"/>
      <c r="D25" s="10"/>
      <c r="E25" s="11"/>
      <c r="F25" s="10"/>
      <c r="G25" s="58"/>
      <c r="H25" s="59"/>
      <c r="I25" s="59"/>
      <c r="J25" s="59"/>
      <c r="K25" s="59"/>
      <c r="L25" s="59"/>
      <c r="M25" s="59"/>
      <c r="N25" s="60"/>
      <c r="O25" s="60"/>
      <c r="P25" s="60"/>
      <c r="Q25" s="61"/>
      <c r="R25" s="59"/>
      <c r="S25" s="62"/>
      <c r="T25" s="63"/>
      <c r="U25" s="64"/>
      <c r="V25" s="65"/>
      <c r="W25" s="66"/>
      <c r="X25" s="67"/>
      <c r="Y25" s="66"/>
      <c r="Z25" s="64"/>
      <c r="AA25" s="64"/>
      <c r="AB25" s="64"/>
      <c r="AC25" s="64"/>
      <c r="AD25" s="64"/>
      <c r="AE25" s="68"/>
      <c r="AF25" s="19"/>
      <c r="AG25" s="19"/>
      <c r="AH25" s="19"/>
      <c r="AI25" s="19"/>
      <c r="AJ25" s="19"/>
      <c r="AK25" s="23"/>
      <c r="AL25" s="23"/>
      <c r="AM25" s="23"/>
      <c r="AN25" s="23"/>
      <c r="AO25" s="24"/>
    </row>
    <row r="26" spans="1:41" s="14" customFormat="1" ht="1.5" customHeight="1" x14ac:dyDescent="0.3">
      <c r="B26" s="16"/>
      <c r="C26" s="10"/>
      <c r="D26" s="10"/>
      <c r="E26" s="11"/>
      <c r="F26" s="10"/>
      <c r="G26" s="69"/>
      <c r="H26" s="69"/>
      <c r="I26" s="69"/>
      <c r="J26" s="69"/>
      <c r="K26" s="69"/>
      <c r="L26" s="69"/>
      <c r="M26" s="69"/>
      <c r="N26" s="70"/>
      <c r="O26" s="70"/>
      <c r="P26" s="70"/>
      <c r="Q26" s="70"/>
      <c r="R26" s="71"/>
      <c r="S26" s="72"/>
      <c r="T26" s="70"/>
      <c r="U26" s="73"/>
      <c r="V26" s="74"/>
      <c r="W26" s="75"/>
      <c r="X26" s="76"/>
      <c r="Y26" s="77"/>
      <c r="Z26" s="19"/>
      <c r="AA26" s="19"/>
      <c r="AB26" s="19"/>
      <c r="AC26" s="19"/>
      <c r="AD26" s="19"/>
      <c r="AE26" s="19"/>
      <c r="AF26" s="19"/>
      <c r="AG26" s="19"/>
      <c r="AH26" s="19"/>
      <c r="AI26" s="19"/>
      <c r="AJ26" s="19"/>
      <c r="AK26" s="23"/>
      <c r="AL26" s="23"/>
      <c r="AM26" s="23"/>
      <c r="AN26" s="23"/>
      <c r="AO26" s="24"/>
    </row>
    <row r="27" spans="1:41" s="14" customFormat="1" ht="10.5" customHeight="1" x14ac:dyDescent="0.3">
      <c r="B27" s="16"/>
      <c r="C27" s="10"/>
      <c r="D27" s="10"/>
      <c r="E27" s="11"/>
      <c r="F27" s="10"/>
      <c r="G27" s="17"/>
      <c r="H27" s="10"/>
      <c r="I27" s="12"/>
      <c r="J27" s="18"/>
      <c r="K27" s="19"/>
      <c r="L27" s="20"/>
      <c r="M27" s="19"/>
      <c r="N27" s="19"/>
      <c r="O27" s="17"/>
      <c r="P27" s="10"/>
      <c r="Q27" s="12"/>
      <c r="R27" s="18"/>
      <c r="S27" s="19"/>
      <c r="T27" s="12"/>
      <c r="U27" s="19"/>
      <c r="V27" s="21"/>
      <c r="W27" s="20"/>
      <c r="X27" s="22"/>
      <c r="Y27" s="20"/>
      <c r="Z27" s="19"/>
      <c r="AA27" s="19"/>
      <c r="AB27" s="19"/>
      <c r="AC27" s="19"/>
      <c r="AD27" s="19"/>
      <c r="AE27" s="19"/>
      <c r="AF27" s="19"/>
      <c r="AG27" s="19"/>
      <c r="AH27" s="19"/>
      <c r="AI27" s="19"/>
      <c r="AJ27" s="19"/>
      <c r="AK27" s="23"/>
      <c r="AL27" s="23"/>
      <c r="AM27" s="23"/>
      <c r="AN27" s="23"/>
      <c r="AO27" s="24"/>
    </row>
    <row r="28" spans="1:41" s="78" customFormat="1" ht="3" customHeight="1" x14ac:dyDescent="0.25">
      <c r="C28" s="79">
        <v>1990</v>
      </c>
      <c r="D28" s="80"/>
      <c r="E28" s="80">
        <v>1995</v>
      </c>
      <c r="F28" s="80"/>
      <c r="G28" s="80">
        <v>1996</v>
      </c>
      <c r="H28" s="80"/>
      <c r="I28" s="80">
        <v>1997</v>
      </c>
      <c r="J28" s="80"/>
      <c r="K28" s="80">
        <v>1998</v>
      </c>
      <c r="L28" s="80"/>
      <c r="M28" s="80">
        <v>1999</v>
      </c>
      <c r="N28" s="80"/>
      <c r="O28" s="80">
        <v>2000</v>
      </c>
      <c r="P28" s="80"/>
      <c r="Q28" s="81">
        <v>2001</v>
      </c>
      <c r="R28" s="82"/>
      <c r="S28" s="83">
        <v>2002</v>
      </c>
      <c r="T28" s="84"/>
      <c r="U28" s="85">
        <v>2003</v>
      </c>
      <c r="V28" s="86"/>
      <c r="W28" s="81">
        <v>2004</v>
      </c>
      <c r="X28" s="87"/>
      <c r="Y28" s="81">
        <v>2005</v>
      </c>
      <c r="Z28" s="83"/>
      <c r="AA28" s="83">
        <v>2006</v>
      </c>
      <c r="AB28" s="83"/>
      <c r="AC28" s="83">
        <v>2007</v>
      </c>
      <c r="AD28" s="83"/>
      <c r="AE28" s="83">
        <v>2008</v>
      </c>
      <c r="AF28" s="83"/>
      <c r="AG28" s="83">
        <v>2009</v>
      </c>
      <c r="AH28" s="83"/>
      <c r="AI28" s="83">
        <v>2010</v>
      </c>
      <c r="AJ28" s="83"/>
      <c r="AK28" s="88">
        <v>2011</v>
      </c>
      <c r="AL28" s="88"/>
      <c r="AM28" s="88">
        <v>2012</v>
      </c>
      <c r="AN28" s="88"/>
      <c r="AO28" s="89"/>
    </row>
    <row r="29" spans="1:41" s="78" customFormat="1" ht="4.5" customHeight="1" x14ac:dyDescent="0.25">
      <c r="A29" s="90"/>
      <c r="B29" s="90"/>
      <c r="C29" s="91" t="str">
        <f>VLOOKUP(S7,B32:AN54,2,TRUE)</f>
        <v>...</v>
      </c>
      <c r="D29" s="91"/>
      <c r="E29" s="91" t="str">
        <f>VLOOKUP(S7,B32:AN54,4,TRUE)</f>
        <v>...</v>
      </c>
      <c r="F29" s="92"/>
      <c r="G29" s="93" t="str">
        <f>VLOOKUP(S7,B32:AN54,6,TRUE)</f>
        <v>...</v>
      </c>
      <c r="H29" s="79"/>
      <c r="I29" s="81" t="str">
        <f>VLOOKUP(S7,B32:AN54,8,TRUE)</f>
        <v>...</v>
      </c>
      <c r="J29" s="79"/>
      <c r="K29" s="81">
        <f>VLOOKUP(S7,B32:AN54,10,TRUE)</f>
        <v>35.070137023925781</v>
      </c>
      <c r="L29" s="79"/>
      <c r="M29" s="81">
        <f>VLOOKUP(S7,B32:AN54,12,TRUE)</f>
        <v>34.623317718505859</v>
      </c>
      <c r="N29" s="79"/>
      <c r="O29" s="93">
        <f>VLOOKUP(S7,B32:AN54,14,TRUE)</f>
        <v>34.549690246582031</v>
      </c>
      <c r="P29" s="79"/>
      <c r="Q29" s="79">
        <f>VLOOKUP(S7,B32:AN54,16,TRUE)</f>
        <v>34.828685760498047</v>
      </c>
      <c r="R29" s="79"/>
      <c r="S29" s="81">
        <f>VLOOKUP(S7,B32:AN54,18,TRUE)</f>
        <v>32.295433044433594</v>
      </c>
      <c r="T29" s="94"/>
      <c r="U29" s="95">
        <f>VLOOKUP(S7,B32:AN54,20,TRUE)</f>
        <v>31.415287017822266</v>
      </c>
      <c r="V29" s="94"/>
      <c r="W29" s="81">
        <f>VLOOKUP(S7,B32:AN54,22,TRUE)</f>
        <v>35.1734619140625</v>
      </c>
      <c r="X29" s="79"/>
      <c r="Y29" s="81">
        <f>VLOOKUP(S7,B32:AN54,24,TRUE)</f>
        <v>38.039363861083984</v>
      </c>
      <c r="Z29" s="79"/>
      <c r="AA29" s="79">
        <f>VLOOKUP(S7,B32:AN54,26,TRUE)</f>
        <v>13.65162467956543</v>
      </c>
      <c r="AB29" s="79"/>
      <c r="AC29" s="79">
        <f>VLOOKUP(S7,B32:AN54,28,TRUE)</f>
        <v>11.835041999816895</v>
      </c>
      <c r="AD29" s="79"/>
      <c r="AE29" s="79">
        <f>VLOOKUP(S7,B32:AN54,30,TRUE)</f>
        <v>5.8665189743041992</v>
      </c>
      <c r="AF29" s="79"/>
      <c r="AG29" s="79">
        <f>VLOOKUP(S7,B32:AN54,32,TRUE)</f>
        <v>9.9013699218630791E-3</v>
      </c>
      <c r="AH29" s="79"/>
      <c r="AI29" s="79">
        <f>VLOOKUP(S7,B32:AN54,34,TRUE)</f>
        <v>2.5184957981109619</v>
      </c>
      <c r="AJ29" s="79"/>
      <c r="AK29" s="81">
        <f>VLOOKUP(S7,B32:AN54,36,TRUE)</f>
        <v>0</v>
      </c>
      <c r="AL29" s="79"/>
      <c r="AM29" s="79">
        <f>VLOOKUP(S7,B32:AN54,38,TRUE)</f>
        <v>0</v>
      </c>
      <c r="AN29" s="79"/>
    </row>
    <row r="30" spans="1:41" ht="12.6" customHeight="1" x14ac:dyDescent="0.25">
      <c r="A30" s="96"/>
      <c r="B30" s="97" t="s">
        <v>4</v>
      </c>
      <c r="C30" s="98">
        <v>1990</v>
      </c>
      <c r="D30" s="99"/>
      <c r="E30" s="98">
        <v>1995</v>
      </c>
      <c r="F30" s="99"/>
      <c r="G30" s="98">
        <v>1996</v>
      </c>
      <c r="H30" s="99"/>
      <c r="I30" s="98">
        <v>1997</v>
      </c>
      <c r="J30" s="100"/>
      <c r="K30" s="98">
        <v>1998</v>
      </c>
      <c r="L30" s="100"/>
      <c r="M30" s="98">
        <v>1999</v>
      </c>
      <c r="N30" s="100"/>
      <c r="O30" s="98">
        <v>2000</v>
      </c>
      <c r="P30" s="99"/>
      <c r="Q30" s="98">
        <v>2001</v>
      </c>
      <c r="R30" s="100"/>
      <c r="S30" s="98">
        <v>2002</v>
      </c>
      <c r="T30" s="100"/>
      <c r="U30" s="98">
        <v>2003</v>
      </c>
      <c r="V30" s="100"/>
      <c r="W30" s="98">
        <v>2004</v>
      </c>
      <c r="X30" s="101"/>
      <c r="Y30" s="98">
        <v>2005</v>
      </c>
      <c r="Z30" s="101"/>
      <c r="AA30" s="98">
        <v>2006</v>
      </c>
      <c r="AB30" s="101"/>
      <c r="AC30" s="98">
        <v>2007</v>
      </c>
      <c r="AD30" s="101"/>
      <c r="AE30" s="98">
        <v>2008</v>
      </c>
      <c r="AF30" s="101"/>
      <c r="AG30" s="98">
        <v>2009</v>
      </c>
      <c r="AH30" s="101"/>
      <c r="AI30" s="98">
        <v>2010</v>
      </c>
      <c r="AJ30" s="101"/>
      <c r="AK30" s="98">
        <v>2011</v>
      </c>
      <c r="AL30" s="101"/>
      <c r="AM30" s="98">
        <v>2012</v>
      </c>
      <c r="AN30" s="101"/>
    </row>
    <row r="31" spans="1:41" ht="15" customHeight="1" x14ac:dyDescent="0.25">
      <c r="B31" s="102"/>
      <c r="C31" s="164" t="s">
        <v>5</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row>
    <row r="32" spans="1:41" x14ac:dyDescent="0.25">
      <c r="B32" s="103" t="s">
        <v>3</v>
      </c>
      <c r="C32" s="104" t="s">
        <v>6</v>
      </c>
      <c r="D32" s="105"/>
      <c r="E32" s="104" t="s">
        <v>6</v>
      </c>
      <c r="F32" s="105"/>
      <c r="G32" s="104" t="s">
        <v>6</v>
      </c>
      <c r="H32" s="105"/>
      <c r="I32" s="104" t="s">
        <v>6</v>
      </c>
      <c r="J32" s="105"/>
      <c r="K32" s="104">
        <v>35.070137023925781</v>
      </c>
      <c r="L32" s="105">
        <v>1</v>
      </c>
      <c r="M32" s="104">
        <v>34.623317718505859</v>
      </c>
      <c r="N32" s="106">
        <v>1</v>
      </c>
      <c r="O32" s="104">
        <v>34.549690246582031</v>
      </c>
      <c r="P32" s="106">
        <v>1</v>
      </c>
      <c r="Q32" s="104">
        <v>34.828685760498047</v>
      </c>
      <c r="R32" s="106">
        <v>1</v>
      </c>
      <c r="S32" s="104">
        <v>32.295433044433594</v>
      </c>
      <c r="T32" s="106">
        <v>1</v>
      </c>
      <c r="U32" s="104">
        <v>31.415287017822266</v>
      </c>
      <c r="V32" s="105">
        <v>1</v>
      </c>
      <c r="W32" s="104">
        <v>35.1734619140625</v>
      </c>
      <c r="X32" s="105">
        <v>1</v>
      </c>
      <c r="Y32" s="104">
        <v>38.039363861083984</v>
      </c>
      <c r="Z32" s="105">
        <v>1</v>
      </c>
      <c r="AA32" s="104">
        <v>13.65162467956543</v>
      </c>
      <c r="AB32" s="105">
        <v>1</v>
      </c>
      <c r="AC32" s="104">
        <v>11.835041999816895</v>
      </c>
      <c r="AD32" s="105">
        <v>1</v>
      </c>
      <c r="AE32" s="104">
        <v>5.8665189743041992</v>
      </c>
      <c r="AF32" s="105">
        <v>1</v>
      </c>
      <c r="AG32" s="104">
        <v>9.9013699218630791E-3</v>
      </c>
      <c r="AH32" s="105">
        <v>1</v>
      </c>
      <c r="AI32" s="104">
        <v>2.5184957981109619</v>
      </c>
      <c r="AJ32" s="105">
        <v>1</v>
      </c>
      <c r="AK32" s="104">
        <v>0</v>
      </c>
      <c r="AL32" s="105">
        <v>1</v>
      </c>
      <c r="AM32" s="104">
        <v>0</v>
      </c>
      <c r="AN32" s="105">
        <v>1</v>
      </c>
    </row>
    <row r="33" spans="2:40" s="110" customFormat="1" x14ac:dyDescent="0.25">
      <c r="B33" s="107" t="s">
        <v>7</v>
      </c>
      <c r="C33" s="108">
        <v>285</v>
      </c>
      <c r="D33" s="109">
        <v>2</v>
      </c>
      <c r="E33" s="108">
        <v>176</v>
      </c>
      <c r="F33" s="109">
        <v>2</v>
      </c>
      <c r="G33" s="108">
        <v>80</v>
      </c>
      <c r="H33" s="109">
        <v>2</v>
      </c>
      <c r="I33" s="108">
        <v>75</v>
      </c>
      <c r="J33" s="109">
        <v>2</v>
      </c>
      <c r="K33" s="108">
        <v>73</v>
      </c>
      <c r="L33" s="109">
        <v>2</v>
      </c>
      <c r="M33" s="108">
        <v>72</v>
      </c>
      <c r="N33" s="106">
        <v>2</v>
      </c>
      <c r="O33" s="108">
        <v>68</v>
      </c>
      <c r="P33" s="106">
        <v>2</v>
      </c>
      <c r="Q33" s="108">
        <v>63</v>
      </c>
      <c r="R33" s="106">
        <v>2</v>
      </c>
      <c r="S33" s="108">
        <v>54</v>
      </c>
      <c r="T33" s="106">
        <v>2</v>
      </c>
      <c r="U33" s="108" t="s">
        <v>6</v>
      </c>
      <c r="V33" s="109"/>
      <c r="W33" s="108" t="s">
        <v>6</v>
      </c>
      <c r="X33" s="109"/>
      <c r="Y33" s="108" t="s">
        <v>6</v>
      </c>
      <c r="Z33" s="109"/>
      <c r="AA33" s="108" t="s">
        <v>6</v>
      </c>
      <c r="AB33" s="109"/>
      <c r="AC33" s="108" t="s">
        <v>6</v>
      </c>
      <c r="AD33" s="109"/>
      <c r="AE33" s="108" t="s">
        <v>6</v>
      </c>
      <c r="AF33" s="109"/>
      <c r="AG33" s="108" t="s">
        <v>6</v>
      </c>
      <c r="AH33" s="109"/>
      <c r="AI33" s="108" t="s">
        <v>6</v>
      </c>
      <c r="AJ33" s="109"/>
      <c r="AK33" s="108" t="s">
        <v>6</v>
      </c>
      <c r="AL33" s="109"/>
      <c r="AM33" s="108" t="s">
        <v>6</v>
      </c>
      <c r="AN33" s="109"/>
    </row>
    <row r="34" spans="2:40" ht="12.75" customHeight="1" x14ac:dyDescent="0.25">
      <c r="B34" s="103" t="s">
        <v>8</v>
      </c>
      <c r="C34" s="104" t="s">
        <v>6</v>
      </c>
      <c r="D34" s="105"/>
      <c r="E34" s="104" t="s">
        <v>6</v>
      </c>
      <c r="F34" s="105"/>
      <c r="G34" s="104" t="s">
        <v>6</v>
      </c>
      <c r="H34" s="105"/>
      <c r="I34" s="104" t="s">
        <v>6</v>
      </c>
      <c r="J34" s="105"/>
      <c r="K34" s="104" t="s">
        <v>6</v>
      </c>
      <c r="L34" s="105"/>
      <c r="M34" s="104" t="s">
        <v>6</v>
      </c>
      <c r="N34" s="106"/>
      <c r="O34" s="104" t="s">
        <v>6</v>
      </c>
      <c r="P34" s="106"/>
      <c r="Q34" s="104" t="s">
        <v>6</v>
      </c>
      <c r="R34" s="106"/>
      <c r="S34" s="104" t="s">
        <v>6</v>
      </c>
      <c r="T34" s="106"/>
      <c r="U34" s="104" t="s">
        <v>6</v>
      </c>
      <c r="V34" s="106"/>
      <c r="W34" s="104" t="s">
        <v>6</v>
      </c>
      <c r="X34" s="105"/>
      <c r="Y34" s="104" t="s">
        <v>6</v>
      </c>
      <c r="Z34" s="105"/>
      <c r="AA34" s="104" t="s">
        <v>6</v>
      </c>
      <c r="AB34" s="105"/>
      <c r="AC34" s="104" t="s">
        <v>6</v>
      </c>
      <c r="AD34" s="105"/>
      <c r="AE34" s="104">
        <v>388.00820922851562</v>
      </c>
      <c r="AF34" s="105"/>
      <c r="AG34" s="104">
        <v>401.0684814453125</v>
      </c>
      <c r="AH34" s="105"/>
      <c r="AI34" s="104">
        <v>395.85205078125</v>
      </c>
      <c r="AJ34" s="105"/>
      <c r="AK34" s="104">
        <v>329.28494262695312</v>
      </c>
      <c r="AL34" s="105"/>
      <c r="AM34" s="104">
        <v>324.23013305664062</v>
      </c>
      <c r="AN34" s="105"/>
    </row>
    <row r="35" spans="2:40" ht="12.75" customHeight="1" x14ac:dyDescent="0.25">
      <c r="B35" s="103" t="s">
        <v>9</v>
      </c>
      <c r="C35" s="104" t="s">
        <v>6</v>
      </c>
      <c r="D35" s="105"/>
      <c r="E35" s="104">
        <v>1590.0999755859375</v>
      </c>
      <c r="F35" s="105"/>
      <c r="G35" s="104">
        <v>1558</v>
      </c>
      <c r="H35" s="105"/>
      <c r="I35" s="104">
        <v>1469.699951171875</v>
      </c>
      <c r="J35" s="105"/>
      <c r="K35" s="104">
        <v>1311.300048828125</v>
      </c>
      <c r="L35" s="105"/>
      <c r="M35" s="104">
        <v>1266</v>
      </c>
      <c r="N35" s="106"/>
      <c r="O35" s="104">
        <v>1254.800048828125</v>
      </c>
      <c r="P35" s="106"/>
      <c r="Q35" s="104" t="s">
        <v>6</v>
      </c>
      <c r="R35" s="106"/>
      <c r="S35" s="104" t="s">
        <v>6</v>
      </c>
      <c r="T35" s="106"/>
      <c r="U35" s="104" t="s">
        <v>6</v>
      </c>
      <c r="V35" s="106"/>
      <c r="W35" s="104" t="s">
        <v>6</v>
      </c>
      <c r="X35" s="105"/>
      <c r="Y35" s="104" t="s">
        <v>6</v>
      </c>
      <c r="Z35" s="105"/>
      <c r="AA35" s="104" t="s">
        <v>6</v>
      </c>
      <c r="AB35" s="105"/>
      <c r="AC35" s="104" t="s">
        <v>6</v>
      </c>
      <c r="AD35" s="105"/>
      <c r="AE35" s="104" t="s">
        <v>6</v>
      </c>
      <c r="AF35" s="105"/>
      <c r="AG35" s="104" t="s">
        <v>6</v>
      </c>
      <c r="AH35" s="105"/>
      <c r="AI35" s="104" t="s">
        <v>6</v>
      </c>
      <c r="AJ35" s="105"/>
      <c r="AK35" s="104" t="s">
        <v>6</v>
      </c>
      <c r="AL35" s="105"/>
      <c r="AM35" s="104" t="s">
        <v>6</v>
      </c>
      <c r="AN35" s="105"/>
    </row>
    <row r="36" spans="2:40" x14ac:dyDescent="0.25">
      <c r="B36" s="103" t="s">
        <v>10</v>
      </c>
      <c r="C36" s="104" t="s">
        <v>6</v>
      </c>
      <c r="D36" s="105"/>
      <c r="E36" s="104" t="s">
        <v>6</v>
      </c>
      <c r="F36" s="105"/>
      <c r="G36" s="104" t="s">
        <v>6</v>
      </c>
      <c r="H36" s="105"/>
      <c r="I36" s="104" t="s">
        <v>6</v>
      </c>
      <c r="J36" s="105"/>
      <c r="K36" s="104" t="s">
        <v>6</v>
      </c>
      <c r="L36" s="105"/>
      <c r="M36" s="104" t="s">
        <v>6</v>
      </c>
      <c r="N36" s="106"/>
      <c r="O36" s="104" t="s">
        <v>6</v>
      </c>
      <c r="P36" s="106"/>
      <c r="Q36" s="104" t="s">
        <v>6</v>
      </c>
      <c r="R36" s="106"/>
      <c r="S36" s="104" t="s">
        <v>6</v>
      </c>
      <c r="T36" s="106"/>
      <c r="U36" s="104" t="s">
        <v>6</v>
      </c>
      <c r="V36" s="106"/>
      <c r="W36" s="104" t="s">
        <v>6</v>
      </c>
      <c r="X36" s="105"/>
      <c r="Y36" s="104" t="s">
        <v>6</v>
      </c>
      <c r="Z36" s="105"/>
      <c r="AA36" s="104" t="s">
        <v>6</v>
      </c>
      <c r="AB36" s="105"/>
      <c r="AC36" s="104" t="s">
        <v>6</v>
      </c>
      <c r="AD36" s="105"/>
      <c r="AE36" s="104">
        <v>90.440322875976563</v>
      </c>
      <c r="AF36" s="105"/>
      <c r="AG36" s="104">
        <v>90.569839477539063</v>
      </c>
      <c r="AH36" s="105"/>
      <c r="AI36" s="104">
        <v>134.00202941894531</v>
      </c>
      <c r="AJ36" s="105"/>
      <c r="AK36" s="104">
        <v>136.90296936035156</v>
      </c>
      <c r="AL36" s="105"/>
      <c r="AM36" s="104">
        <v>137.72821044921875</v>
      </c>
      <c r="AN36" s="105"/>
    </row>
    <row r="37" spans="2:40" x14ac:dyDescent="0.25">
      <c r="B37" s="111" t="s">
        <v>11</v>
      </c>
      <c r="C37" s="112">
        <v>127.02999877929687</v>
      </c>
      <c r="D37" s="113"/>
      <c r="E37" s="112" t="s">
        <v>6</v>
      </c>
      <c r="F37" s="113"/>
      <c r="G37" s="112" t="s">
        <v>6</v>
      </c>
      <c r="H37" s="113"/>
      <c r="I37" s="112" t="s">
        <v>6</v>
      </c>
      <c r="J37" s="113"/>
      <c r="K37" s="112" t="s">
        <v>6</v>
      </c>
      <c r="L37" s="113"/>
      <c r="M37" s="112" t="s">
        <v>6</v>
      </c>
      <c r="N37" s="114"/>
      <c r="O37" s="112" t="s">
        <v>6</v>
      </c>
      <c r="P37" s="114"/>
      <c r="Q37" s="112" t="s">
        <v>6</v>
      </c>
      <c r="R37" s="114"/>
      <c r="S37" s="112" t="s">
        <v>6</v>
      </c>
      <c r="T37" s="114"/>
      <c r="U37" s="112" t="s">
        <v>6</v>
      </c>
      <c r="V37" s="114"/>
      <c r="W37" s="112" t="s">
        <v>6</v>
      </c>
      <c r="X37" s="113"/>
      <c r="Y37" s="112" t="s">
        <v>6</v>
      </c>
      <c r="Z37" s="113"/>
      <c r="AA37" s="112" t="s">
        <v>6</v>
      </c>
      <c r="AB37" s="113"/>
      <c r="AC37" s="112" t="s">
        <v>6</v>
      </c>
      <c r="AD37" s="113"/>
      <c r="AE37" s="112" t="s">
        <v>6</v>
      </c>
      <c r="AF37" s="113"/>
      <c r="AG37" s="112" t="s">
        <v>6</v>
      </c>
      <c r="AH37" s="113"/>
      <c r="AI37" s="112" t="s">
        <v>6</v>
      </c>
      <c r="AJ37" s="113"/>
      <c r="AK37" s="112" t="s">
        <v>6</v>
      </c>
      <c r="AL37" s="113"/>
      <c r="AM37" s="112" t="s">
        <v>6</v>
      </c>
      <c r="AN37" s="113"/>
    </row>
    <row r="38" spans="2:40" x14ac:dyDescent="0.25">
      <c r="B38" s="115" t="s">
        <v>12</v>
      </c>
      <c r="C38" s="116" t="s">
        <v>6</v>
      </c>
      <c r="D38" s="117"/>
      <c r="E38" s="116" t="s">
        <v>6</v>
      </c>
      <c r="F38" s="117"/>
      <c r="G38" s="116" t="s">
        <v>6</v>
      </c>
      <c r="H38" s="117"/>
      <c r="I38" s="116" t="s">
        <v>6</v>
      </c>
      <c r="J38" s="117"/>
      <c r="K38" s="116" t="s">
        <v>6</v>
      </c>
      <c r="L38" s="117"/>
      <c r="M38" s="116" t="s">
        <v>6</v>
      </c>
      <c r="N38" s="114"/>
      <c r="O38" s="116" t="s">
        <v>6</v>
      </c>
      <c r="P38" s="114"/>
      <c r="Q38" s="116" t="s">
        <v>6</v>
      </c>
      <c r="R38" s="114"/>
      <c r="S38" s="116" t="s">
        <v>6</v>
      </c>
      <c r="T38" s="114"/>
      <c r="U38" s="116" t="s">
        <v>6</v>
      </c>
      <c r="V38" s="114"/>
      <c r="W38" s="116" t="s">
        <v>6</v>
      </c>
      <c r="X38" s="114"/>
      <c r="Y38" s="116" t="s">
        <v>6</v>
      </c>
      <c r="Z38" s="117"/>
      <c r="AA38" s="116" t="s">
        <v>6</v>
      </c>
      <c r="AB38" s="114"/>
      <c r="AC38" s="116">
        <v>83042</v>
      </c>
      <c r="AD38" s="117"/>
      <c r="AE38" s="116">
        <v>82711</v>
      </c>
      <c r="AF38" s="117"/>
      <c r="AG38" s="116">
        <v>82391</v>
      </c>
      <c r="AH38" s="117"/>
      <c r="AI38" s="116">
        <v>82193</v>
      </c>
      <c r="AJ38" s="117"/>
      <c r="AK38" s="116">
        <v>83040</v>
      </c>
      <c r="AL38" s="114"/>
      <c r="AM38" s="116" t="s">
        <v>6</v>
      </c>
      <c r="AN38" s="117"/>
    </row>
    <row r="39" spans="2:40" s="110" customFormat="1" x14ac:dyDescent="0.25">
      <c r="B39" s="111" t="s">
        <v>13</v>
      </c>
      <c r="C39" s="112" t="s">
        <v>6</v>
      </c>
      <c r="D39" s="113"/>
      <c r="E39" s="112">
        <v>34740</v>
      </c>
      <c r="F39" s="113">
        <v>3</v>
      </c>
      <c r="G39" s="112">
        <v>33140</v>
      </c>
      <c r="H39" s="113">
        <v>3</v>
      </c>
      <c r="I39" s="112">
        <v>34480</v>
      </c>
      <c r="J39" s="113">
        <v>3</v>
      </c>
      <c r="K39" s="112">
        <v>31760</v>
      </c>
      <c r="L39" s="113">
        <v>3</v>
      </c>
      <c r="M39" s="112">
        <v>37620</v>
      </c>
      <c r="N39" s="113">
        <v>3</v>
      </c>
      <c r="O39" s="112">
        <v>40530</v>
      </c>
      <c r="P39" s="113">
        <v>3</v>
      </c>
      <c r="Q39" s="112">
        <v>39540</v>
      </c>
      <c r="R39" s="113">
        <v>3</v>
      </c>
      <c r="S39" s="112" t="s">
        <v>6</v>
      </c>
      <c r="T39" s="114"/>
      <c r="U39" s="112" t="s">
        <v>6</v>
      </c>
      <c r="V39" s="114"/>
      <c r="W39" s="112" t="s">
        <v>6</v>
      </c>
      <c r="X39" s="114"/>
      <c r="Y39" s="112" t="s">
        <v>6</v>
      </c>
      <c r="Z39" s="114"/>
      <c r="AA39" s="112" t="s">
        <v>6</v>
      </c>
      <c r="AB39" s="114"/>
      <c r="AC39" s="112" t="s">
        <v>6</v>
      </c>
      <c r="AD39" s="114"/>
      <c r="AE39" s="112" t="s">
        <v>6</v>
      </c>
      <c r="AF39" s="114"/>
      <c r="AG39" s="112" t="s">
        <v>6</v>
      </c>
      <c r="AH39" s="114"/>
      <c r="AI39" s="112" t="s">
        <v>6</v>
      </c>
      <c r="AJ39" s="114"/>
      <c r="AK39" s="112" t="s">
        <v>6</v>
      </c>
      <c r="AL39" s="114"/>
      <c r="AM39" s="112" t="s">
        <v>6</v>
      </c>
      <c r="AN39" s="114"/>
    </row>
    <row r="40" spans="2:40" x14ac:dyDescent="0.25">
      <c r="B40" s="111" t="s">
        <v>14</v>
      </c>
      <c r="C40" s="112">
        <v>622</v>
      </c>
      <c r="D40" s="113">
        <v>4</v>
      </c>
      <c r="E40" s="112">
        <v>36</v>
      </c>
      <c r="F40" s="113" t="s">
        <v>15</v>
      </c>
      <c r="G40" s="112">
        <v>223</v>
      </c>
      <c r="H40" s="113" t="s">
        <v>15</v>
      </c>
      <c r="I40" s="112">
        <v>283</v>
      </c>
      <c r="J40" s="113" t="s">
        <v>15</v>
      </c>
      <c r="K40" s="112">
        <v>136</v>
      </c>
      <c r="L40" s="113" t="s">
        <v>15</v>
      </c>
      <c r="M40" s="112">
        <v>145</v>
      </c>
      <c r="N40" s="113" t="s">
        <v>15</v>
      </c>
      <c r="O40" s="112">
        <v>280</v>
      </c>
      <c r="P40" s="113" t="s">
        <v>15</v>
      </c>
      <c r="Q40" s="112" t="s">
        <v>6</v>
      </c>
      <c r="R40" s="114"/>
      <c r="S40" s="112" t="s">
        <v>6</v>
      </c>
      <c r="T40" s="114"/>
      <c r="U40" s="112" t="s">
        <v>6</v>
      </c>
      <c r="V40" s="114"/>
      <c r="W40" s="112" t="s">
        <v>6</v>
      </c>
      <c r="X40" s="114"/>
      <c r="Y40" s="112" t="s">
        <v>6</v>
      </c>
      <c r="Z40" s="114"/>
      <c r="AA40" s="112" t="s">
        <v>6</v>
      </c>
      <c r="AB40" s="114"/>
      <c r="AC40" s="112" t="s">
        <v>6</v>
      </c>
      <c r="AD40" s="114"/>
      <c r="AE40" s="112" t="s">
        <v>6</v>
      </c>
      <c r="AF40" s="114"/>
      <c r="AG40" s="112" t="s">
        <v>6</v>
      </c>
      <c r="AH40" s="114"/>
      <c r="AI40" s="112" t="s">
        <v>6</v>
      </c>
      <c r="AJ40" s="114"/>
      <c r="AK40" s="112" t="s">
        <v>6</v>
      </c>
      <c r="AL40" s="114"/>
      <c r="AM40" s="112" t="s">
        <v>6</v>
      </c>
      <c r="AN40" s="114"/>
    </row>
    <row r="41" spans="2:40" x14ac:dyDescent="0.25">
      <c r="B41" s="115" t="s">
        <v>16</v>
      </c>
      <c r="C41" s="116" t="s">
        <v>6</v>
      </c>
      <c r="D41" s="117"/>
      <c r="E41" s="116" t="s">
        <v>6</v>
      </c>
      <c r="F41" s="117"/>
      <c r="G41" s="116" t="s">
        <v>6</v>
      </c>
      <c r="H41" s="117"/>
      <c r="I41" s="116" t="s">
        <v>6</v>
      </c>
      <c r="J41" s="114"/>
      <c r="K41" s="116" t="s">
        <v>6</v>
      </c>
      <c r="L41" s="114"/>
      <c r="M41" s="116" t="s">
        <v>6</v>
      </c>
      <c r="N41" s="114"/>
      <c r="O41" s="116" t="s">
        <v>6</v>
      </c>
      <c r="P41" s="114"/>
      <c r="Q41" s="116" t="s">
        <v>6</v>
      </c>
      <c r="R41" s="114"/>
      <c r="S41" s="116" t="s">
        <v>6</v>
      </c>
      <c r="T41" s="114"/>
      <c r="U41" s="116" t="s">
        <v>6</v>
      </c>
      <c r="V41" s="114"/>
      <c r="W41" s="116" t="s">
        <v>6</v>
      </c>
      <c r="X41" s="114"/>
      <c r="Y41" s="116">
        <v>1208</v>
      </c>
      <c r="Z41" s="114"/>
      <c r="AA41" s="116" t="s">
        <v>17</v>
      </c>
      <c r="AB41" s="114"/>
      <c r="AC41" s="116">
        <v>1166.5</v>
      </c>
      <c r="AD41" s="114"/>
      <c r="AE41" s="116">
        <v>196.5</v>
      </c>
      <c r="AF41" s="114">
        <v>6</v>
      </c>
      <c r="AG41" s="116">
        <v>821</v>
      </c>
      <c r="AH41" s="114"/>
      <c r="AI41" s="116">
        <v>1253.199951171875</v>
      </c>
      <c r="AJ41" s="114"/>
      <c r="AK41" s="116">
        <v>961</v>
      </c>
      <c r="AL41" s="114"/>
      <c r="AM41" s="112" t="s">
        <v>6</v>
      </c>
      <c r="AN41" s="114"/>
    </row>
    <row r="42" spans="2:40" x14ac:dyDescent="0.25">
      <c r="B42" s="107" t="s">
        <v>18</v>
      </c>
      <c r="C42" s="108">
        <v>8707</v>
      </c>
      <c r="D42" s="109"/>
      <c r="E42" s="108">
        <v>6812</v>
      </c>
      <c r="F42" s="109"/>
      <c r="G42" s="108">
        <v>4661</v>
      </c>
      <c r="H42" s="109"/>
      <c r="I42" s="108">
        <v>5027</v>
      </c>
      <c r="J42" s="106"/>
      <c r="K42" s="108">
        <v>4549</v>
      </c>
      <c r="L42" s="106"/>
      <c r="M42" s="108">
        <v>3801</v>
      </c>
      <c r="N42" s="106"/>
      <c r="O42" s="108">
        <v>3071</v>
      </c>
      <c r="P42" s="106"/>
      <c r="Q42" s="108" t="s">
        <v>6</v>
      </c>
      <c r="R42" s="106"/>
      <c r="S42" s="108" t="s">
        <v>6</v>
      </c>
      <c r="T42" s="106"/>
      <c r="U42" s="108" t="s">
        <v>6</v>
      </c>
      <c r="V42" s="106"/>
      <c r="W42" s="108" t="s">
        <v>6</v>
      </c>
      <c r="X42" s="106"/>
      <c r="Y42" s="108" t="s">
        <v>6</v>
      </c>
      <c r="Z42" s="106"/>
      <c r="AA42" s="108" t="s">
        <v>6</v>
      </c>
      <c r="AB42" s="106"/>
      <c r="AC42" s="108" t="s">
        <v>6</v>
      </c>
      <c r="AD42" s="106"/>
      <c r="AE42" s="108" t="s">
        <v>6</v>
      </c>
      <c r="AF42" s="106"/>
      <c r="AG42" s="108" t="s">
        <v>6</v>
      </c>
      <c r="AH42" s="106"/>
      <c r="AI42" s="108" t="s">
        <v>6</v>
      </c>
      <c r="AJ42" s="106"/>
      <c r="AK42" s="108" t="s">
        <v>6</v>
      </c>
      <c r="AL42" s="106"/>
      <c r="AM42" s="108" t="s">
        <v>6</v>
      </c>
      <c r="AN42" s="106"/>
    </row>
    <row r="43" spans="2:40" x14ac:dyDescent="0.25">
      <c r="B43" s="107" t="s">
        <v>19</v>
      </c>
      <c r="C43" s="108">
        <v>43.700000762939453</v>
      </c>
      <c r="D43" s="109"/>
      <c r="E43" s="108">
        <v>0.89999997615814209</v>
      </c>
      <c r="F43" s="109"/>
      <c r="G43" s="108">
        <v>0</v>
      </c>
      <c r="H43" s="109"/>
      <c r="I43" s="108">
        <v>4</v>
      </c>
      <c r="J43" s="106"/>
      <c r="K43" s="108">
        <v>3.2000000476837158</v>
      </c>
      <c r="L43" s="106"/>
      <c r="M43" s="108">
        <v>3.7999999523162842</v>
      </c>
      <c r="N43" s="106"/>
      <c r="O43" s="108">
        <v>3.7999999523162842</v>
      </c>
      <c r="P43" s="106"/>
      <c r="Q43" s="108">
        <v>7.5</v>
      </c>
      <c r="R43" s="106"/>
      <c r="S43" s="108">
        <v>13.800000190734863</v>
      </c>
      <c r="T43" s="106"/>
      <c r="U43" s="108">
        <v>16</v>
      </c>
      <c r="V43" s="106"/>
      <c r="W43" s="108">
        <v>12.199999809265137</v>
      </c>
      <c r="X43" s="106"/>
      <c r="Y43" s="108">
        <v>12.199999809265137</v>
      </c>
      <c r="Z43" s="106"/>
      <c r="AA43" s="108">
        <v>12.600000381469727</v>
      </c>
      <c r="AB43" s="106"/>
      <c r="AC43" s="108">
        <v>20</v>
      </c>
      <c r="AD43" s="106"/>
      <c r="AE43" s="108">
        <v>18.5</v>
      </c>
      <c r="AF43" s="106"/>
      <c r="AG43" s="108">
        <v>6.4000000953674316</v>
      </c>
      <c r="AH43" s="106"/>
      <c r="AI43" s="108">
        <v>6.6999998092651367</v>
      </c>
      <c r="AJ43" s="106"/>
      <c r="AK43" s="108">
        <v>4</v>
      </c>
      <c r="AL43" s="106"/>
      <c r="AM43" s="108">
        <v>4</v>
      </c>
      <c r="AN43" s="106"/>
    </row>
    <row r="44" spans="2:40" x14ac:dyDescent="0.25">
      <c r="B44" s="107" t="s">
        <v>20</v>
      </c>
      <c r="C44" s="108" t="s">
        <v>6</v>
      </c>
      <c r="D44" s="109"/>
      <c r="E44" s="108" t="s">
        <v>6</v>
      </c>
      <c r="F44" s="109"/>
      <c r="G44" s="108" t="s">
        <v>6</v>
      </c>
      <c r="H44" s="109"/>
      <c r="I44" s="108" t="s">
        <v>6</v>
      </c>
      <c r="J44" s="106"/>
      <c r="K44" s="108" t="s">
        <v>6</v>
      </c>
      <c r="L44" s="106"/>
      <c r="M44" s="108">
        <v>0.52999997138977051</v>
      </c>
      <c r="N44" s="106"/>
      <c r="O44" s="108">
        <v>0.40999999642372131</v>
      </c>
      <c r="P44" s="106"/>
      <c r="Q44" s="108">
        <v>0</v>
      </c>
      <c r="R44" s="106"/>
      <c r="S44" s="108">
        <v>0</v>
      </c>
      <c r="T44" s="106"/>
      <c r="U44" s="108">
        <v>0</v>
      </c>
      <c r="V44" s="106"/>
      <c r="W44" s="108">
        <v>0</v>
      </c>
      <c r="X44" s="106"/>
      <c r="Y44" s="108">
        <v>0</v>
      </c>
      <c r="Z44" s="106"/>
      <c r="AA44" s="108">
        <v>0</v>
      </c>
      <c r="AB44" s="106"/>
      <c r="AC44" s="108">
        <v>0</v>
      </c>
      <c r="AD44" s="106"/>
      <c r="AE44" s="108">
        <v>0</v>
      </c>
      <c r="AF44" s="106"/>
      <c r="AG44" s="108">
        <v>0</v>
      </c>
      <c r="AH44" s="106"/>
      <c r="AI44" s="108">
        <v>0</v>
      </c>
      <c r="AJ44" s="106"/>
      <c r="AK44" s="108">
        <v>0</v>
      </c>
      <c r="AL44" s="106"/>
      <c r="AM44" s="108">
        <v>0</v>
      </c>
      <c r="AN44" s="106"/>
    </row>
    <row r="45" spans="2:40" x14ac:dyDescent="0.25">
      <c r="B45" s="107" t="s">
        <v>21</v>
      </c>
      <c r="C45" s="108" t="s">
        <v>6</v>
      </c>
      <c r="D45" s="109"/>
      <c r="E45" s="108" t="s">
        <v>6</v>
      </c>
      <c r="F45" s="109"/>
      <c r="G45" s="108" t="s">
        <v>6</v>
      </c>
      <c r="H45" s="109"/>
      <c r="I45" s="108" t="s">
        <v>6</v>
      </c>
      <c r="J45" s="106"/>
      <c r="K45" s="108" t="s">
        <v>6</v>
      </c>
      <c r="L45" s="106"/>
      <c r="M45" s="108" t="s">
        <v>6</v>
      </c>
      <c r="N45" s="106"/>
      <c r="O45" s="108" t="s">
        <v>6</v>
      </c>
      <c r="P45" s="106"/>
      <c r="Q45" s="108">
        <v>29.455974578857422</v>
      </c>
      <c r="R45" s="106"/>
      <c r="S45" s="108">
        <v>31.159364700317383</v>
      </c>
      <c r="T45" s="106"/>
      <c r="U45" s="108">
        <v>31.12554931640625</v>
      </c>
      <c r="V45" s="106"/>
      <c r="W45" s="108">
        <v>33.048305511474609</v>
      </c>
      <c r="X45" s="106"/>
      <c r="Y45" s="108">
        <v>34.212615966796875</v>
      </c>
      <c r="Z45" s="106"/>
      <c r="AA45" s="108">
        <v>36.977642059326172</v>
      </c>
      <c r="AB45" s="106"/>
      <c r="AC45" s="108">
        <v>43.462100982666016</v>
      </c>
      <c r="AD45" s="106"/>
      <c r="AE45" s="108">
        <v>40.624439239501953</v>
      </c>
      <c r="AF45" s="106"/>
      <c r="AG45" s="108">
        <v>33.716224670410156</v>
      </c>
      <c r="AH45" s="106"/>
      <c r="AI45" s="108">
        <v>43.632343292236328</v>
      </c>
      <c r="AJ45" s="106"/>
      <c r="AK45" s="108">
        <v>43.460491180419922</v>
      </c>
      <c r="AL45" s="106"/>
      <c r="AM45" s="108">
        <v>44.739021301269531</v>
      </c>
      <c r="AN45" s="106"/>
    </row>
    <row r="46" spans="2:40" x14ac:dyDescent="0.25">
      <c r="B46" s="103" t="s">
        <v>22</v>
      </c>
      <c r="C46" s="104" t="s">
        <v>6</v>
      </c>
      <c r="D46" s="105"/>
      <c r="E46" s="104" t="s">
        <v>6</v>
      </c>
      <c r="F46" s="105"/>
      <c r="G46" s="104">
        <v>1462.3199462890625</v>
      </c>
      <c r="H46" s="105"/>
      <c r="I46" s="104">
        <v>1369.5</v>
      </c>
      <c r="J46" s="105"/>
      <c r="K46" s="104">
        <v>1487.0999755859375</v>
      </c>
      <c r="L46" s="105"/>
      <c r="M46" s="104">
        <v>1434.800048828125</v>
      </c>
      <c r="N46" s="106"/>
      <c r="O46" s="104">
        <v>1411.800048828125</v>
      </c>
      <c r="P46" s="106"/>
      <c r="Q46" s="104" t="s">
        <v>6</v>
      </c>
      <c r="R46" s="106"/>
      <c r="S46" s="104" t="s">
        <v>6</v>
      </c>
      <c r="T46" s="106"/>
      <c r="U46" s="104" t="s">
        <v>6</v>
      </c>
      <c r="V46" s="106"/>
      <c r="W46" s="104" t="s">
        <v>6</v>
      </c>
      <c r="X46" s="106"/>
      <c r="Y46" s="104" t="s">
        <v>6</v>
      </c>
      <c r="Z46" s="106"/>
      <c r="AA46" s="104" t="s">
        <v>6</v>
      </c>
      <c r="AB46" s="106"/>
      <c r="AC46" s="104" t="s">
        <v>6</v>
      </c>
      <c r="AD46" s="106"/>
      <c r="AE46" s="104" t="s">
        <v>6</v>
      </c>
      <c r="AF46" s="106"/>
      <c r="AG46" s="104" t="s">
        <v>6</v>
      </c>
      <c r="AH46" s="106"/>
      <c r="AI46" s="104" t="s">
        <v>6</v>
      </c>
      <c r="AJ46" s="106"/>
      <c r="AK46" s="104" t="s">
        <v>6</v>
      </c>
      <c r="AL46" s="106"/>
      <c r="AM46" s="104" t="s">
        <v>6</v>
      </c>
      <c r="AN46" s="106"/>
    </row>
    <row r="47" spans="2:40" x14ac:dyDescent="0.25">
      <c r="B47" s="111" t="s">
        <v>23</v>
      </c>
      <c r="C47" s="112" t="s">
        <v>6</v>
      </c>
      <c r="D47" s="113"/>
      <c r="E47" s="112" t="s">
        <v>6</v>
      </c>
      <c r="F47" s="113"/>
      <c r="G47" s="112" t="s">
        <v>6</v>
      </c>
      <c r="H47" s="113"/>
      <c r="I47" s="112" t="s">
        <v>6</v>
      </c>
      <c r="J47" s="113"/>
      <c r="K47" s="112" t="s">
        <v>6</v>
      </c>
      <c r="L47" s="113"/>
      <c r="M47" s="112" t="s">
        <v>6</v>
      </c>
      <c r="N47" s="114"/>
      <c r="O47" s="112" t="s">
        <v>6</v>
      </c>
      <c r="P47" s="114"/>
      <c r="Q47" s="112" t="s">
        <v>6</v>
      </c>
      <c r="R47" s="114"/>
      <c r="S47" s="112" t="s">
        <v>6</v>
      </c>
      <c r="T47" s="114"/>
      <c r="U47" s="112" t="s">
        <v>6</v>
      </c>
      <c r="V47" s="114"/>
      <c r="W47" s="112" t="s">
        <v>6</v>
      </c>
      <c r="X47" s="114"/>
      <c r="Y47" s="112" t="s">
        <v>6</v>
      </c>
      <c r="Z47" s="114"/>
      <c r="AA47" s="112" t="s">
        <v>6</v>
      </c>
      <c r="AB47" s="114"/>
      <c r="AC47" s="112" t="s">
        <v>6</v>
      </c>
      <c r="AD47" s="114"/>
      <c r="AE47" s="112" t="s">
        <v>6</v>
      </c>
      <c r="AF47" s="114"/>
      <c r="AG47" s="112" t="s">
        <v>6</v>
      </c>
      <c r="AH47" s="114"/>
      <c r="AI47" s="112">
        <v>55</v>
      </c>
      <c r="AJ47" s="114">
        <v>7</v>
      </c>
      <c r="AK47" s="112">
        <v>45</v>
      </c>
      <c r="AL47" s="114">
        <v>7</v>
      </c>
      <c r="AM47" s="112">
        <v>60</v>
      </c>
      <c r="AN47" s="114">
        <v>7</v>
      </c>
    </row>
    <row r="48" spans="2:40" x14ac:dyDescent="0.25">
      <c r="B48" s="111" t="s">
        <v>24</v>
      </c>
      <c r="C48" s="112" t="s">
        <v>6</v>
      </c>
      <c r="D48" s="113"/>
      <c r="E48" s="112" t="s">
        <v>6</v>
      </c>
      <c r="F48" s="113"/>
      <c r="G48" s="112" t="s">
        <v>6</v>
      </c>
      <c r="H48" s="113"/>
      <c r="I48" s="112" t="s">
        <v>6</v>
      </c>
      <c r="J48" s="113"/>
      <c r="K48" s="112" t="s">
        <v>6</v>
      </c>
      <c r="L48" s="113"/>
      <c r="M48" s="112" t="s">
        <v>6</v>
      </c>
      <c r="N48" s="114"/>
      <c r="O48" s="112">
        <v>24.700000762939453</v>
      </c>
      <c r="P48" s="114"/>
      <c r="Q48" s="112">
        <v>35.599998474121094</v>
      </c>
      <c r="R48" s="114"/>
      <c r="S48" s="112">
        <v>38.400001525878906</v>
      </c>
      <c r="T48" s="114"/>
      <c r="U48" s="112">
        <v>131.5</v>
      </c>
      <c r="V48" s="114"/>
      <c r="W48" s="112">
        <v>115.09999847412109</v>
      </c>
      <c r="X48" s="114"/>
      <c r="Y48" s="112">
        <v>24.700000762939453</v>
      </c>
      <c r="Z48" s="114"/>
      <c r="AA48" s="112">
        <v>19.200000762939453</v>
      </c>
      <c r="AB48" s="114"/>
      <c r="AC48" s="112">
        <v>27.399999618530273</v>
      </c>
      <c r="AD48" s="114"/>
      <c r="AE48" s="112">
        <v>38.400001525878906</v>
      </c>
      <c r="AF48" s="114"/>
      <c r="AG48" s="112">
        <v>27.399999618530273</v>
      </c>
      <c r="AH48" s="114"/>
      <c r="AI48" s="112">
        <v>30.100000381469727</v>
      </c>
      <c r="AJ48" s="114"/>
      <c r="AK48" s="112">
        <v>21.899999618530273</v>
      </c>
      <c r="AL48" s="114"/>
      <c r="AM48" s="112">
        <v>24.700000762939453</v>
      </c>
      <c r="AN48" s="114"/>
    </row>
    <row r="49" spans="1:41" x14ac:dyDescent="0.25">
      <c r="B49" s="111" t="s">
        <v>25</v>
      </c>
      <c r="C49" s="112" t="s">
        <v>6</v>
      </c>
      <c r="D49" s="113"/>
      <c r="E49" s="112" t="s">
        <v>6</v>
      </c>
      <c r="F49" s="113"/>
      <c r="G49" s="112" t="s">
        <v>6</v>
      </c>
      <c r="H49" s="113"/>
      <c r="I49" s="112" t="s">
        <v>6</v>
      </c>
      <c r="J49" s="113"/>
      <c r="K49" s="112" t="s">
        <v>6</v>
      </c>
      <c r="L49" s="113"/>
      <c r="M49" s="112" t="s">
        <v>6</v>
      </c>
      <c r="N49" s="114"/>
      <c r="O49" s="112">
        <v>1056</v>
      </c>
      <c r="P49" s="114"/>
      <c r="Q49" s="112">
        <v>1046</v>
      </c>
      <c r="R49" s="114"/>
      <c r="S49" s="112">
        <v>1067</v>
      </c>
      <c r="T49" s="114"/>
      <c r="U49" s="112">
        <v>1053</v>
      </c>
      <c r="V49" s="114"/>
      <c r="W49" s="112">
        <v>973</v>
      </c>
      <c r="X49" s="114"/>
      <c r="Y49" s="112">
        <v>999</v>
      </c>
      <c r="Z49" s="114"/>
      <c r="AA49" s="112">
        <v>989</v>
      </c>
      <c r="AB49" s="114"/>
      <c r="AC49" s="112">
        <v>1041</v>
      </c>
      <c r="AD49" s="114"/>
      <c r="AE49" s="112">
        <v>1165</v>
      </c>
      <c r="AF49" s="114"/>
      <c r="AG49" s="112">
        <v>1160</v>
      </c>
      <c r="AH49" s="114"/>
      <c r="AI49" s="112">
        <v>1101</v>
      </c>
      <c r="AJ49" s="114"/>
      <c r="AK49" s="112">
        <v>1027</v>
      </c>
      <c r="AL49" s="114"/>
      <c r="AM49" s="112">
        <v>1080</v>
      </c>
      <c r="AN49" s="114"/>
    </row>
    <row r="50" spans="1:41" x14ac:dyDescent="0.25">
      <c r="B50" s="111" t="s">
        <v>26</v>
      </c>
      <c r="C50" s="112">
        <v>0</v>
      </c>
      <c r="D50" s="113"/>
      <c r="E50" s="112">
        <v>0</v>
      </c>
      <c r="F50" s="113"/>
      <c r="G50" s="112">
        <v>0</v>
      </c>
      <c r="H50" s="113"/>
      <c r="I50" s="112">
        <v>0</v>
      </c>
      <c r="J50" s="113"/>
      <c r="K50" s="112">
        <v>0</v>
      </c>
      <c r="L50" s="113"/>
      <c r="M50" s="112">
        <v>0</v>
      </c>
      <c r="N50" s="114"/>
      <c r="O50" s="112">
        <v>0</v>
      </c>
      <c r="P50" s="114"/>
      <c r="Q50" s="112">
        <v>0</v>
      </c>
      <c r="R50" s="114"/>
      <c r="S50" s="112">
        <v>0</v>
      </c>
      <c r="T50" s="114"/>
      <c r="U50" s="112" t="s">
        <v>6</v>
      </c>
      <c r="V50" s="114"/>
      <c r="W50" s="112" t="s">
        <v>6</v>
      </c>
      <c r="X50" s="114"/>
      <c r="Y50" s="112" t="s">
        <v>6</v>
      </c>
      <c r="Z50" s="114"/>
      <c r="AA50" s="112" t="s">
        <v>6</v>
      </c>
      <c r="AB50" s="114"/>
      <c r="AC50" s="112" t="s">
        <v>6</v>
      </c>
      <c r="AD50" s="114"/>
      <c r="AE50" s="112" t="s">
        <v>6</v>
      </c>
      <c r="AF50" s="114"/>
      <c r="AG50" s="112" t="s">
        <v>6</v>
      </c>
      <c r="AH50" s="114"/>
      <c r="AI50" s="112" t="s">
        <v>6</v>
      </c>
      <c r="AJ50" s="114"/>
      <c r="AK50" s="112" t="s">
        <v>6</v>
      </c>
      <c r="AL50" s="114"/>
      <c r="AM50" s="112" t="s">
        <v>6</v>
      </c>
      <c r="AN50" s="114"/>
    </row>
    <row r="51" spans="1:41" ht="12.75" x14ac:dyDescent="0.2">
      <c r="B51" s="115" t="s">
        <v>27</v>
      </c>
      <c r="C51" s="116">
        <v>1.2239999771118164</v>
      </c>
      <c r="D51" s="117">
        <v>8</v>
      </c>
      <c r="E51" s="116">
        <v>3.0390000343322754</v>
      </c>
      <c r="F51" s="117">
        <v>8</v>
      </c>
      <c r="G51" s="116">
        <v>7.9699997901916504</v>
      </c>
      <c r="H51" s="117">
        <v>8</v>
      </c>
      <c r="I51" s="116">
        <v>7.995999813079834</v>
      </c>
      <c r="J51" s="114">
        <v>8</v>
      </c>
      <c r="K51" s="116">
        <v>43.169998168945313</v>
      </c>
      <c r="L51" s="114">
        <v>8</v>
      </c>
      <c r="M51" s="116">
        <v>43.648998260498047</v>
      </c>
      <c r="N51" s="114">
        <v>8</v>
      </c>
      <c r="O51" s="116">
        <v>44.818000793457031</v>
      </c>
      <c r="P51" s="114">
        <v>8</v>
      </c>
      <c r="Q51" s="116" t="s">
        <v>6</v>
      </c>
      <c r="R51" s="114"/>
      <c r="S51" s="116" t="s">
        <v>6</v>
      </c>
      <c r="T51" s="114"/>
      <c r="U51" s="116" t="s">
        <v>6</v>
      </c>
      <c r="V51" s="114"/>
      <c r="W51" s="116" t="s">
        <v>6</v>
      </c>
      <c r="X51" s="114"/>
      <c r="Y51" s="116" t="s">
        <v>6</v>
      </c>
      <c r="Z51" s="114"/>
      <c r="AA51" s="116" t="s">
        <v>6</v>
      </c>
      <c r="AB51" s="114"/>
      <c r="AC51" s="116" t="s">
        <v>6</v>
      </c>
      <c r="AD51" s="114"/>
      <c r="AE51" s="116" t="s">
        <v>6</v>
      </c>
      <c r="AF51" s="114"/>
      <c r="AG51" s="116" t="s">
        <v>6</v>
      </c>
      <c r="AH51" s="114"/>
      <c r="AI51" s="116" t="s">
        <v>6</v>
      </c>
      <c r="AJ51" s="114"/>
      <c r="AK51" s="116" t="s">
        <v>6</v>
      </c>
      <c r="AL51" s="114"/>
      <c r="AM51" s="116" t="s">
        <v>6</v>
      </c>
      <c r="AN51" s="114"/>
    </row>
    <row r="52" spans="1:41" s="110" customFormat="1" x14ac:dyDescent="0.25">
      <c r="A52" s="1"/>
      <c r="B52" s="103" t="s">
        <v>28</v>
      </c>
      <c r="C52" s="104" t="s">
        <v>6</v>
      </c>
      <c r="D52" s="105"/>
      <c r="E52" s="104" t="s">
        <v>6</v>
      </c>
      <c r="F52" s="105"/>
      <c r="G52" s="104" t="s">
        <v>6</v>
      </c>
      <c r="H52" s="105"/>
      <c r="I52" s="104" t="s">
        <v>6</v>
      </c>
      <c r="J52" s="105"/>
      <c r="K52" s="104" t="s">
        <v>6</v>
      </c>
      <c r="L52" s="105"/>
      <c r="M52" s="104" t="s">
        <v>6</v>
      </c>
      <c r="N52" s="106"/>
      <c r="O52" s="104" t="s">
        <v>6</v>
      </c>
      <c r="P52" s="106"/>
      <c r="Q52" s="104" t="s">
        <v>6</v>
      </c>
      <c r="R52" s="106"/>
      <c r="S52" s="104" t="s">
        <v>6</v>
      </c>
      <c r="T52" s="106"/>
      <c r="U52" s="104" t="s">
        <v>6</v>
      </c>
      <c r="V52" s="106"/>
      <c r="W52" s="104" t="s">
        <v>6</v>
      </c>
      <c r="X52" s="106"/>
      <c r="Y52" s="104" t="s">
        <v>6</v>
      </c>
      <c r="Z52" s="106"/>
      <c r="AA52" s="104">
        <v>18.299999237060547</v>
      </c>
      <c r="AB52" s="106">
        <v>9</v>
      </c>
      <c r="AC52" s="104">
        <v>15.300000190734863</v>
      </c>
      <c r="AD52" s="106">
        <v>9</v>
      </c>
      <c r="AE52" s="104">
        <v>15.5</v>
      </c>
      <c r="AF52" s="106">
        <v>9</v>
      </c>
      <c r="AG52" s="104">
        <v>15.699999809265137</v>
      </c>
      <c r="AH52" s="106">
        <v>9</v>
      </c>
      <c r="AI52" s="104">
        <v>16.399999618530273</v>
      </c>
      <c r="AJ52" s="106">
        <v>9</v>
      </c>
      <c r="AK52" s="104">
        <v>17.200000762939453</v>
      </c>
      <c r="AL52" s="106">
        <v>9</v>
      </c>
      <c r="AM52" s="104">
        <v>17.399999618530273</v>
      </c>
      <c r="AN52" s="106">
        <v>9</v>
      </c>
    </row>
    <row r="53" spans="1:41" x14ac:dyDescent="0.25">
      <c r="B53" s="103" t="s">
        <v>29</v>
      </c>
      <c r="C53" s="104">
        <v>8764.3837890625</v>
      </c>
      <c r="D53" s="105"/>
      <c r="E53" s="104">
        <v>12745.205078125</v>
      </c>
      <c r="F53" s="105"/>
      <c r="G53" s="104">
        <v>11257.5341796875</v>
      </c>
      <c r="H53" s="105"/>
      <c r="I53" s="104">
        <v>11597.2607421875</v>
      </c>
      <c r="J53" s="105"/>
      <c r="K53" s="104">
        <v>11583.5615234375</v>
      </c>
      <c r="L53" s="105"/>
      <c r="M53" s="104">
        <v>10739.7255859375</v>
      </c>
      <c r="N53" s="106"/>
      <c r="O53" s="104">
        <v>9076.7119140625</v>
      </c>
      <c r="P53" s="106"/>
      <c r="Q53" s="104">
        <v>8241.099609375</v>
      </c>
      <c r="R53" s="106"/>
      <c r="S53" s="104">
        <v>8000</v>
      </c>
      <c r="T53" s="106"/>
      <c r="U53" s="104" t="s">
        <v>6</v>
      </c>
      <c r="V53" s="106"/>
      <c r="W53" s="104" t="s">
        <v>6</v>
      </c>
      <c r="X53" s="106"/>
      <c r="Y53" s="104" t="s">
        <v>6</v>
      </c>
      <c r="Z53" s="106"/>
      <c r="AA53" s="104" t="s">
        <v>6</v>
      </c>
      <c r="AB53" s="106"/>
      <c r="AC53" s="104" t="s">
        <v>6</v>
      </c>
      <c r="AD53" s="106"/>
      <c r="AE53" s="104" t="s">
        <v>6</v>
      </c>
      <c r="AF53" s="106"/>
      <c r="AG53" s="104" t="s">
        <v>6</v>
      </c>
      <c r="AH53" s="106"/>
      <c r="AI53" s="104" t="s">
        <v>6</v>
      </c>
      <c r="AJ53" s="106"/>
      <c r="AK53" s="104" t="s">
        <v>6</v>
      </c>
      <c r="AL53" s="106"/>
      <c r="AM53" s="104" t="s">
        <v>6</v>
      </c>
      <c r="AN53" s="106"/>
    </row>
    <row r="54" spans="1:41" x14ac:dyDescent="0.25">
      <c r="A54" s="118"/>
      <c r="B54" s="119"/>
      <c r="C54" s="120"/>
      <c r="D54" s="121"/>
      <c r="E54" s="120"/>
      <c r="F54" s="121"/>
      <c r="G54" s="120"/>
      <c r="H54" s="121"/>
      <c r="I54" s="120"/>
      <c r="J54" s="121"/>
      <c r="K54" s="120"/>
      <c r="L54" s="121"/>
      <c r="M54" s="120"/>
      <c r="N54" s="121"/>
      <c r="O54" s="120"/>
      <c r="P54" s="122"/>
      <c r="Q54" s="120"/>
      <c r="R54" s="121"/>
      <c r="S54" s="120"/>
      <c r="T54" s="121"/>
      <c r="U54" s="120"/>
      <c r="V54" s="122"/>
      <c r="W54" s="120"/>
      <c r="X54" s="121"/>
      <c r="Y54" s="120"/>
      <c r="Z54" s="122"/>
      <c r="AA54" s="122"/>
      <c r="AB54" s="122"/>
      <c r="AC54" s="122"/>
      <c r="AD54" s="122"/>
      <c r="AE54" s="122"/>
      <c r="AF54" s="122"/>
      <c r="AG54" s="122"/>
      <c r="AH54" s="122"/>
      <c r="AI54" s="122"/>
      <c r="AJ54" s="122"/>
      <c r="AK54" s="120"/>
      <c r="AL54" s="121"/>
      <c r="AM54" s="121"/>
      <c r="AN54" s="121"/>
    </row>
    <row r="55" spans="1:41" x14ac:dyDescent="0.25">
      <c r="A55" s="123"/>
      <c r="B55" s="123"/>
      <c r="C55" s="124"/>
      <c r="D55" s="125"/>
      <c r="E55" s="126"/>
      <c r="F55" s="127"/>
      <c r="G55" s="126"/>
      <c r="H55" s="127"/>
      <c r="I55" s="124"/>
      <c r="J55" s="125"/>
      <c r="K55" s="124"/>
      <c r="L55" s="125"/>
      <c r="M55" s="124"/>
      <c r="N55" s="125"/>
      <c r="O55" s="126"/>
      <c r="P55" s="127"/>
      <c r="Q55" s="124"/>
      <c r="R55" s="125"/>
      <c r="S55" s="124"/>
      <c r="T55" s="125"/>
      <c r="U55" s="124"/>
      <c r="V55" s="125"/>
      <c r="W55" s="126"/>
      <c r="X55" s="127"/>
      <c r="Y55" s="124"/>
      <c r="AK55" s="126"/>
      <c r="AL55" s="127"/>
      <c r="AM55" s="127"/>
      <c r="AN55" s="127"/>
    </row>
    <row r="56" spans="1:41" s="8" customFormat="1" x14ac:dyDescent="0.25">
      <c r="A56" s="165" t="s">
        <v>30</v>
      </c>
      <c r="B56" s="165"/>
      <c r="C56" s="165"/>
      <c r="D56" s="165"/>
      <c r="E56" s="165"/>
      <c r="F56" s="165"/>
      <c r="G56" s="165"/>
      <c r="H56" s="165"/>
      <c r="I56" s="128"/>
    </row>
    <row r="57" spans="1:41" s="8" customFormat="1" ht="3" customHeight="1" x14ac:dyDescent="0.25">
      <c r="A57" s="129"/>
      <c r="B57" s="129"/>
      <c r="C57" s="129"/>
      <c r="D57" s="130"/>
      <c r="E57" s="129"/>
      <c r="F57" s="130"/>
      <c r="G57" s="129"/>
      <c r="H57" s="130"/>
      <c r="I57" s="128"/>
    </row>
    <row r="58" spans="1:41" s="8" customFormat="1" ht="15" customHeight="1" x14ac:dyDescent="0.25">
      <c r="A58" s="166" t="s">
        <v>45</v>
      </c>
      <c r="B58" s="166"/>
      <c r="C58" s="166"/>
      <c r="D58" s="166"/>
      <c r="E58" s="166"/>
      <c r="F58" s="166"/>
      <c r="G58" s="166"/>
      <c r="H58" s="166"/>
      <c r="I58" s="166"/>
      <c r="J58" s="166"/>
      <c r="K58" s="166"/>
      <c r="L58" s="166"/>
      <c r="M58" s="166"/>
      <c r="N58" s="166"/>
      <c r="O58" s="166"/>
      <c r="P58" s="166"/>
      <c r="Q58" s="166"/>
      <c r="R58" s="166"/>
      <c r="S58" s="166"/>
      <c r="T58" s="167"/>
      <c r="U58" s="167"/>
      <c r="V58" s="167"/>
      <c r="W58" s="167"/>
      <c r="X58" s="167"/>
      <c r="Y58" s="167"/>
      <c r="Z58" s="167"/>
      <c r="AA58" s="167"/>
      <c r="AB58" s="167"/>
      <c r="AC58" s="167"/>
      <c r="AD58" s="167"/>
      <c r="AE58" s="167"/>
      <c r="AF58" s="167"/>
      <c r="AG58" s="167"/>
      <c r="AH58" s="167"/>
      <c r="AI58" s="167"/>
      <c r="AJ58" s="167"/>
      <c r="AK58" s="167"/>
      <c r="AL58" s="167"/>
      <c r="AM58" s="167"/>
      <c r="AN58" s="167"/>
    </row>
    <row r="59" spans="1:41" x14ac:dyDescent="0.25">
      <c r="A59" s="8"/>
      <c r="B59" s="131"/>
      <c r="C59" s="132"/>
      <c r="D59" s="133"/>
      <c r="E59" s="131"/>
      <c r="F59" s="132"/>
      <c r="G59" s="133"/>
      <c r="H59" s="131"/>
      <c r="I59" s="134"/>
      <c r="J59" s="32"/>
      <c r="K59" s="8"/>
      <c r="L59" s="135"/>
      <c r="M59" s="8"/>
      <c r="N59" s="8"/>
      <c r="O59" s="8"/>
      <c r="P59" s="8"/>
      <c r="Q59" s="131"/>
      <c r="R59" s="132"/>
      <c r="S59" s="133"/>
      <c r="T59" s="131"/>
      <c r="U59" s="134"/>
      <c r="V59" s="32"/>
      <c r="W59" s="8"/>
      <c r="X59" s="135"/>
      <c r="Y59" s="8"/>
      <c r="Z59" s="8"/>
      <c r="AA59" s="8"/>
      <c r="AB59" s="8"/>
      <c r="AC59" s="8"/>
      <c r="AD59" s="8"/>
      <c r="AE59" s="8"/>
      <c r="AF59" s="8"/>
      <c r="AG59" s="8"/>
      <c r="AH59" s="8"/>
      <c r="AI59" s="8"/>
      <c r="AJ59" s="8"/>
      <c r="AK59" s="8"/>
      <c r="AL59" s="8"/>
      <c r="AM59" s="8"/>
      <c r="AN59" s="8"/>
    </row>
    <row r="60" spans="1:41" x14ac:dyDescent="0.25">
      <c r="A60" s="123" t="s">
        <v>31</v>
      </c>
      <c r="B60" s="136"/>
      <c r="C60" s="137"/>
      <c r="D60" s="138"/>
      <c r="E60" s="137"/>
      <c r="F60" s="138"/>
      <c r="G60" s="139"/>
      <c r="H60" s="138"/>
      <c r="I60" s="140"/>
      <c r="J60" s="140"/>
      <c r="K60" s="140"/>
      <c r="L60" s="141"/>
      <c r="M60" s="140"/>
      <c r="N60" s="140"/>
      <c r="O60" s="140"/>
      <c r="P60" s="140"/>
      <c r="Q60" s="137"/>
      <c r="R60" s="138"/>
      <c r="S60" s="139"/>
      <c r="T60" s="138"/>
      <c r="U60" s="140"/>
      <c r="V60" s="140"/>
      <c r="W60" s="140"/>
      <c r="X60" s="141"/>
      <c r="Y60" s="140"/>
      <c r="Z60" s="140"/>
      <c r="AA60" s="140"/>
      <c r="AB60" s="140"/>
      <c r="AC60" s="140"/>
      <c r="AD60" s="140"/>
      <c r="AE60" s="140"/>
      <c r="AF60" s="140"/>
      <c r="AG60" s="140"/>
      <c r="AH60" s="140"/>
      <c r="AI60" s="140"/>
      <c r="AJ60" s="140"/>
      <c r="AK60" s="140"/>
      <c r="AL60" s="140"/>
      <c r="AM60" s="140"/>
      <c r="AN60" s="140"/>
    </row>
    <row r="61" spans="1:41" ht="3" customHeight="1" x14ac:dyDescent="0.25">
      <c r="A61" s="123"/>
      <c r="B61" s="136"/>
      <c r="C61" s="137"/>
      <c r="D61" s="138"/>
      <c r="E61" s="137"/>
      <c r="F61" s="138"/>
      <c r="G61" s="139"/>
      <c r="H61" s="138"/>
      <c r="I61" s="140"/>
      <c r="J61" s="140"/>
      <c r="K61" s="140"/>
      <c r="L61" s="141"/>
      <c r="M61" s="140"/>
      <c r="N61" s="140"/>
      <c r="O61" s="140"/>
      <c r="P61" s="140"/>
      <c r="Q61" s="137"/>
      <c r="R61" s="138"/>
      <c r="S61" s="139"/>
      <c r="T61" s="138"/>
      <c r="U61" s="140"/>
      <c r="V61" s="140"/>
      <c r="W61" s="140"/>
      <c r="X61" s="141"/>
      <c r="Y61" s="140"/>
      <c r="Z61" s="140"/>
      <c r="AA61" s="140"/>
      <c r="AB61" s="140"/>
      <c r="AC61" s="140"/>
      <c r="AD61" s="140"/>
      <c r="AE61" s="140"/>
      <c r="AF61" s="140"/>
      <c r="AG61" s="140"/>
      <c r="AH61" s="140"/>
      <c r="AI61" s="140"/>
      <c r="AJ61" s="140"/>
      <c r="AK61" s="140"/>
      <c r="AL61" s="140"/>
      <c r="AM61" s="140"/>
      <c r="AN61" s="140"/>
    </row>
    <row r="62" spans="1:41" s="144" customFormat="1" ht="12.75" customHeight="1" x14ac:dyDescent="0.25">
      <c r="A62" s="142">
        <v>1</v>
      </c>
      <c r="B62" s="160" t="s">
        <v>46</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43"/>
    </row>
    <row r="63" spans="1:41" s="144" customFormat="1" ht="12.75" customHeight="1" x14ac:dyDescent="0.25">
      <c r="A63" s="142">
        <v>2</v>
      </c>
      <c r="B63" s="160" t="s">
        <v>32</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43"/>
    </row>
    <row r="64" spans="1:41" s="144" customFormat="1" ht="12.75" customHeight="1" x14ac:dyDescent="0.25">
      <c r="A64" s="142">
        <v>3</v>
      </c>
      <c r="B64" s="160" t="s">
        <v>33</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43"/>
    </row>
    <row r="65" spans="1:41" s="144" customFormat="1" x14ac:dyDescent="0.25">
      <c r="A65" s="142">
        <v>4</v>
      </c>
      <c r="B65" s="160" t="s">
        <v>35</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43"/>
    </row>
    <row r="66" spans="1:41" s="144" customFormat="1" ht="14.25" customHeight="1" x14ac:dyDescent="0.25">
      <c r="A66" s="142">
        <v>5</v>
      </c>
      <c r="B66" s="160" t="s">
        <v>34</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43"/>
    </row>
    <row r="67" spans="1:41" s="144" customFormat="1" ht="14.25" customHeight="1" x14ac:dyDescent="0.25">
      <c r="A67" s="142">
        <v>6</v>
      </c>
      <c r="B67" s="160" t="s">
        <v>44</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43"/>
    </row>
    <row r="68" spans="1:41" s="144" customFormat="1" ht="12.75" customHeight="1" x14ac:dyDescent="0.25">
      <c r="A68" s="142">
        <v>7</v>
      </c>
      <c r="B68" s="160" t="s">
        <v>36</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43"/>
    </row>
    <row r="69" spans="1:41" s="144" customFormat="1" ht="12.75" customHeight="1" x14ac:dyDescent="0.25">
      <c r="A69" s="142">
        <v>8</v>
      </c>
      <c r="B69" s="160" t="s">
        <v>37</v>
      </c>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43"/>
    </row>
    <row r="70" spans="1:41" s="144" customFormat="1" ht="12.75" customHeight="1" x14ac:dyDescent="0.25">
      <c r="A70" s="142">
        <v>9</v>
      </c>
      <c r="B70" s="160" t="s">
        <v>38</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43"/>
    </row>
    <row r="71" spans="1:41" ht="12.75" customHeight="1" x14ac:dyDescent="0.25">
      <c r="A71" s="8"/>
      <c r="B71" s="145"/>
      <c r="C71" s="155"/>
      <c r="D71" s="155"/>
      <c r="E71" s="155"/>
      <c r="F71" s="155"/>
      <c r="G71" s="155"/>
      <c r="H71" s="155"/>
      <c r="I71" s="155"/>
      <c r="J71" s="155"/>
      <c r="K71" s="155"/>
      <c r="L71" s="155"/>
      <c r="M71" s="155"/>
      <c r="N71" s="155"/>
      <c r="O71" s="155"/>
      <c r="P71" s="155"/>
      <c r="Q71" s="155"/>
      <c r="R71" s="155"/>
      <c r="S71" s="155"/>
      <c r="T71" s="155"/>
      <c r="U71" s="8"/>
      <c r="V71" s="8"/>
      <c r="W71" s="8"/>
      <c r="X71" s="135"/>
      <c r="Y71" s="8"/>
      <c r="Z71" s="8"/>
      <c r="AA71" s="8"/>
      <c r="AB71" s="8"/>
      <c r="AC71" s="8"/>
      <c r="AD71" s="8"/>
      <c r="AE71" s="8"/>
      <c r="AF71" s="8"/>
      <c r="AG71" s="8"/>
      <c r="AH71" s="8"/>
      <c r="AI71" s="8"/>
      <c r="AJ71" s="8"/>
      <c r="AK71" s="8"/>
      <c r="AL71" s="8"/>
      <c r="AM71" s="8"/>
      <c r="AN71" s="8"/>
    </row>
    <row r="72" spans="1:41" ht="12.75" customHeight="1" x14ac:dyDescent="0.25">
      <c r="A72" s="146" t="s">
        <v>39</v>
      </c>
      <c r="B72" s="8"/>
      <c r="C72" s="147"/>
      <c r="D72" s="148"/>
      <c r="E72" s="149"/>
      <c r="F72" s="150"/>
      <c r="G72" s="151"/>
      <c r="H72" s="147"/>
      <c r="I72" s="152"/>
      <c r="J72" s="153"/>
      <c r="K72" s="8"/>
      <c r="L72" s="154"/>
      <c r="M72" s="8"/>
      <c r="N72" s="154"/>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1" s="8" customFormat="1" ht="23.25" customHeight="1" x14ac:dyDescent="0.25">
      <c r="A73" s="156" t="s">
        <v>40</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row>
    <row r="74" spans="1:41" ht="12.75" customHeight="1" x14ac:dyDescent="0.25">
      <c r="A74" s="156" t="s">
        <v>41</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row>
    <row r="75" spans="1:41" x14ac:dyDescent="0.25">
      <c r="A75" s="157" t="s">
        <v>42</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row>
    <row r="76" spans="1:41" ht="14.4" x14ac:dyDescent="0.3">
      <c r="A76" s="158" t="s">
        <v>43</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row>
  </sheetData>
  <sheetProtection selectLockedCells="1"/>
  <mergeCells count="18">
    <mergeCell ref="B70:AN70"/>
    <mergeCell ref="S7:Y7"/>
    <mergeCell ref="C31:AN31"/>
    <mergeCell ref="A56:H56"/>
    <mergeCell ref="A58:AN58"/>
    <mergeCell ref="B62:AN62"/>
    <mergeCell ref="B63:AN63"/>
    <mergeCell ref="B64:AN64"/>
    <mergeCell ref="B65:AN65"/>
    <mergeCell ref="B66:AN66"/>
    <mergeCell ref="B68:AN68"/>
    <mergeCell ref="B69:AN69"/>
    <mergeCell ref="B67:AN67"/>
    <mergeCell ref="C71:T71"/>
    <mergeCell ref="A73:AN73"/>
    <mergeCell ref="A74:AN74"/>
    <mergeCell ref="A75:AN75"/>
    <mergeCell ref="A76:AN76"/>
  </mergeCells>
  <dataValidations count="1">
    <dataValidation type="list" allowBlank="1" showInputMessage="1" showErrorMessage="1" sqref="S7 R9:S9">
      <formula1>$B$32:$B$53</formula1>
    </dataValidation>
  </dataValidations>
  <hyperlinks>
    <hyperlink ref="A58:Q58" r:id="rId1" display="U denotes the UNSD/UNEP Questionnaires on Environment Statistics, Waste section. Questionnaire available at: http://unstats.un.org/unsd/environment/questionnaire2013.html"/>
    <hyperlink ref="A58:AN58" r:id="rId2" display="U denotes data collected from the UNSD/UNEP biennial Questionnaires on Environment Statistics, Water section. Questionnaires available at: http://unstats.un.org/unsd/environment/questionnaire.htm ."/>
  </hyperlinks>
  <pageMargins left="0.25" right="0.25" top="1" bottom="0.8" header="0.5" footer="0.5"/>
  <pageSetup scale="75"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2016</vt:lpstr>
      <vt:lpstr>'Table 2016'!Print_Area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2016-07-25T15:57:36Z</dcterms:created>
  <dcterms:modified xsi:type="dcterms:W3CDTF">2016-08-03T13:37:48Z</dcterms:modified>
</cp:coreProperties>
</file>